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7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QUIPE_EXPE\RMT BioReg\Technique\Modules pédagogiques\Séquence-pedago-Doc_finalisé\"/>
    </mc:Choice>
  </mc:AlternateContent>
  <bookViews>
    <workbookView xWindow="-120" yWindow="-120" windowWidth="20730" windowHeight="11160" tabRatio="783" activeTab="2"/>
  </bookViews>
  <sheets>
    <sheet name="TCD" sheetId="2" r:id="rId1"/>
    <sheet name="Données_brutes" sheetId="1" r:id="rId2"/>
    <sheet name="Etude généralité" sheetId="4" r:id="rId3"/>
    <sheet name="Méthode d'observation" sheetId="8" r:id="rId4"/>
    <sheet name="Etude puceron" sheetId="5" r:id="rId5"/>
    <sheet name="Etude thrips" sheetId="6" r:id="rId6"/>
  </sheets>
  <definedNames>
    <definedName name="_xlnm._FilterDatabase" localSheetId="1" hidden="1">Données_brutes!$A$1:$CQ$131</definedName>
    <definedName name="_xlnm._FilterDatabase" localSheetId="2" hidden="1">'Etude généralité'!$A$4:$D$58</definedName>
  </definedNames>
  <calcPr calcId="152511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6" l="1"/>
  <c r="B19" i="6"/>
  <c r="B18" i="6"/>
  <c r="B17" i="6"/>
  <c r="B16" i="6"/>
  <c r="B15" i="6"/>
  <c r="B14" i="6"/>
  <c r="D21" i="6"/>
  <c r="D20" i="6"/>
  <c r="D19" i="6"/>
  <c r="D18" i="6"/>
  <c r="D17" i="6"/>
  <c r="D16" i="6"/>
  <c r="D15" i="6"/>
  <c r="D14" i="6"/>
  <c r="G52" i="5"/>
  <c r="G51" i="5"/>
  <c r="G48" i="5"/>
  <c r="G45" i="5"/>
  <c r="G41" i="5"/>
  <c r="E52" i="5"/>
  <c r="E42" i="5"/>
  <c r="E43" i="5"/>
  <c r="E44" i="5"/>
  <c r="E45" i="5"/>
  <c r="E46" i="5"/>
  <c r="E47" i="5"/>
  <c r="E48" i="5"/>
  <c r="E49" i="5"/>
  <c r="E50" i="5"/>
  <c r="E51" i="5"/>
  <c r="E41" i="5"/>
  <c r="F49" i="5"/>
  <c r="F48" i="5"/>
  <c r="F47" i="5"/>
  <c r="F46" i="5"/>
  <c r="F45" i="5"/>
  <c r="F44" i="5"/>
  <c r="F43" i="5"/>
  <c r="F42" i="5"/>
  <c r="F41" i="5"/>
  <c r="F50" i="5"/>
  <c r="F51" i="5"/>
  <c r="F52" i="5"/>
  <c r="C50" i="5"/>
  <c r="C47" i="5"/>
  <c r="C43" i="5"/>
  <c r="C19" i="5"/>
  <c r="E18" i="5"/>
  <c r="C18" i="5" s="1"/>
  <c r="E19" i="5"/>
  <c r="G67" i="8"/>
  <c r="F67" i="8"/>
  <c r="E67" i="8"/>
  <c r="F66" i="8"/>
  <c r="K58" i="8" s="1"/>
  <c r="F65" i="8"/>
  <c r="D65" i="8"/>
  <c r="G65" i="8" s="1"/>
  <c r="C65" i="8"/>
  <c r="B65" i="8"/>
  <c r="E65" i="8" s="1"/>
  <c r="G64" i="8"/>
  <c r="F64" i="8"/>
  <c r="E64" i="8"/>
  <c r="F63" i="8"/>
  <c r="F62" i="8"/>
  <c r="D62" i="8"/>
  <c r="G62" i="8" s="1"/>
  <c r="C62" i="8"/>
  <c r="B62" i="8"/>
  <c r="E62" i="8" s="1"/>
  <c r="G61" i="8"/>
  <c r="F61" i="8"/>
  <c r="E61" i="8"/>
  <c r="G60" i="8"/>
  <c r="F60" i="8"/>
  <c r="E60" i="8"/>
  <c r="F59" i="8"/>
  <c r="F58" i="8"/>
  <c r="D58" i="8"/>
  <c r="G58" i="8" s="1"/>
  <c r="C58" i="8"/>
  <c r="B58" i="8"/>
  <c r="E59" i="8" s="1"/>
  <c r="K57" i="8"/>
  <c r="G57" i="8"/>
  <c r="F57" i="8"/>
  <c r="E57" i="8"/>
  <c r="K56" i="8"/>
  <c r="G56" i="8"/>
  <c r="L55" i="8" s="1"/>
  <c r="F56" i="8"/>
  <c r="E56" i="8"/>
  <c r="K55" i="8"/>
  <c r="F36" i="8"/>
  <c r="D36" i="8" s="1"/>
  <c r="E36" i="8"/>
  <c r="C36" i="8"/>
  <c r="B36" i="8"/>
  <c r="F35" i="8"/>
  <c r="E35" i="8"/>
  <c r="D35" i="8"/>
  <c r="C35" i="8"/>
  <c r="B35" i="8"/>
  <c r="F34" i="8"/>
  <c r="E34" i="8"/>
  <c r="C34" i="8" s="1"/>
  <c r="D34" i="8"/>
  <c r="B34" i="8"/>
  <c r="F33" i="8"/>
  <c r="D33" i="8" s="1"/>
  <c r="E33" i="8"/>
  <c r="C33" i="8" s="1"/>
  <c r="B33" i="8"/>
  <c r="F32" i="8"/>
  <c r="D32" i="8" s="1"/>
  <c r="E32" i="8"/>
  <c r="C32" i="8"/>
  <c r="B32" i="8"/>
  <c r="F31" i="8"/>
  <c r="E31" i="8"/>
  <c r="D31" i="8"/>
  <c r="C31" i="8"/>
  <c r="B31" i="8"/>
  <c r="F30" i="8"/>
  <c r="E30" i="8"/>
  <c r="C30" i="8" s="1"/>
  <c r="D30" i="8"/>
  <c r="B30" i="8"/>
  <c r="F29" i="8"/>
  <c r="D29" i="8" s="1"/>
  <c r="E29" i="8"/>
  <c r="C29" i="8" s="1"/>
  <c r="B29" i="8"/>
  <c r="F28" i="8"/>
  <c r="D28" i="8" s="1"/>
  <c r="E28" i="8"/>
  <c r="C28" i="8"/>
  <c r="B28" i="8"/>
  <c r="F27" i="8"/>
  <c r="E27" i="8"/>
  <c r="D27" i="8"/>
  <c r="C27" i="8"/>
  <c r="B27" i="8"/>
  <c r="J56" i="8" l="1"/>
  <c r="G63" i="8"/>
  <c r="L57" i="8" s="1"/>
  <c r="G66" i="8"/>
  <c r="L58" i="8" s="1"/>
  <c r="E58" i="8"/>
  <c r="J55" i="8" s="1"/>
  <c r="G59" i="8"/>
  <c r="L56" i="8" s="1"/>
  <c r="E63" i="8"/>
  <c r="J57" i="8" s="1"/>
  <c r="E66" i="8"/>
  <c r="J58" i="8" s="1"/>
  <c r="BS131" i="1"/>
  <c r="BS130" i="1"/>
  <c r="BS129" i="1"/>
  <c r="BS128" i="1"/>
  <c r="BS127" i="1"/>
  <c r="BS126" i="1"/>
  <c r="BS125" i="1"/>
  <c r="BS124" i="1"/>
  <c r="BS123" i="1"/>
  <c r="BS122" i="1"/>
  <c r="BS121" i="1"/>
  <c r="BS120" i="1"/>
  <c r="BS119" i="1"/>
  <c r="BS118" i="1"/>
  <c r="BS117" i="1"/>
  <c r="BS116" i="1"/>
  <c r="BS115" i="1"/>
  <c r="BS114" i="1"/>
  <c r="BS113" i="1"/>
  <c r="BS112" i="1"/>
  <c r="BS111" i="1"/>
  <c r="BS110" i="1"/>
  <c r="BS109" i="1"/>
  <c r="BS108" i="1"/>
  <c r="BS107" i="1"/>
  <c r="BS106" i="1"/>
  <c r="BS105" i="1"/>
  <c r="BS104" i="1"/>
  <c r="BS103" i="1"/>
  <c r="BS102" i="1"/>
  <c r="BS101" i="1"/>
  <c r="BS100" i="1"/>
  <c r="BS99" i="1"/>
  <c r="BS98" i="1"/>
  <c r="BS97" i="1"/>
  <c r="BS96" i="1"/>
  <c r="BS95" i="1"/>
  <c r="BS94" i="1"/>
  <c r="BS93" i="1"/>
  <c r="BS92" i="1"/>
  <c r="BS91" i="1"/>
  <c r="BS90" i="1"/>
  <c r="BS89" i="1"/>
  <c r="BS88" i="1"/>
  <c r="BS87" i="1"/>
  <c r="BS86" i="1"/>
  <c r="BS85" i="1"/>
  <c r="BS84" i="1"/>
  <c r="BS83" i="1"/>
  <c r="CD131" i="1"/>
  <c r="CD130" i="1"/>
  <c r="CD129" i="1"/>
  <c r="CD128" i="1"/>
  <c r="CD127" i="1"/>
  <c r="CD126" i="1"/>
  <c r="CD125" i="1"/>
  <c r="CD124" i="1"/>
  <c r="CD123" i="1"/>
  <c r="CD122" i="1"/>
  <c r="CD121" i="1"/>
  <c r="CD120" i="1"/>
  <c r="CD119" i="1"/>
  <c r="CD118" i="1"/>
  <c r="CD117" i="1"/>
  <c r="CD116" i="1"/>
  <c r="CD115" i="1"/>
  <c r="CD114" i="1"/>
  <c r="CD113" i="1"/>
  <c r="CD112" i="1"/>
  <c r="CD111" i="1"/>
  <c r="CD110" i="1"/>
  <c r="CD109" i="1"/>
  <c r="CD108" i="1"/>
  <c r="CD107" i="1"/>
  <c r="CD106" i="1"/>
  <c r="CD105" i="1"/>
  <c r="CD104" i="1"/>
  <c r="CD103" i="1"/>
  <c r="CD102" i="1"/>
  <c r="CD101" i="1"/>
  <c r="CD100" i="1"/>
  <c r="CD99" i="1"/>
  <c r="CD98" i="1"/>
  <c r="CD97" i="1"/>
  <c r="CD96" i="1"/>
  <c r="CD95" i="1"/>
  <c r="CD94" i="1"/>
  <c r="CD93" i="1"/>
  <c r="CD92" i="1"/>
  <c r="CD91" i="1"/>
  <c r="CD90" i="1"/>
  <c r="CD89" i="1"/>
  <c r="CD88" i="1"/>
  <c r="CD87" i="1"/>
  <c r="CD86" i="1"/>
  <c r="CD85" i="1"/>
  <c r="CD84" i="1"/>
  <c r="CD83" i="1"/>
  <c r="CD82" i="1"/>
  <c r="CD81" i="1"/>
  <c r="CD80" i="1"/>
  <c r="CD79" i="1"/>
  <c r="CD78" i="1"/>
  <c r="CD77" i="1"/>
  <c r="CD76" i="1"/>
  <c r="CD75" i="1"/>
  <c r="CD74" i="1"/>
  <c r="CD73" i="1"/>
  <c r="CD72" i="1"/>
  <c r="CD71" i="1"/>
  <c r="CD70" i="1"/>
  <c r="CD69" i="1"/>
  <c r="CD68" i="1"/>
  <c r="CD67" i="1"/>
  <c r="CD66" i="1"/>
  <c r="CD65" i="1"/>
  <c r="CD64" i="1"/>
  <c r="CD63" i="1"/>
  <c r="CD62" i="1"/>
  <c r="CD61" i="1"/>
  <c r="CD60" i="1"/>
  <c r="CD59" i="1"/>
  <c r="CD58" i="1"/>
  <c r="CD57" i="1"/>
  <c r="CD56" i="1"/>
  <c r="CD55" i="1"/>
  <c r="CD54" i="1"/>
  <c r="CD53" i="1"/>
  <c r="CD52" i="1"/>
  <c r="CD51" i="1"/>
  <c r="CD50" i="1"/>
  <c r="CD49" i="1"/>
  <c r="CD48" i="1"/>
  <c r="CD47" i="1"/>
  <c r="CD46" i="1"/>
  <c r="CD45" i="1"/>
  <c r="CD44" i="1"/>
  <c r="CD43" i="1"/>
  <c r="CD42" i="1"/>
  <c r="CD41" i="1"/>
  <c r="CD40" i="1"/>
  <c r="CD39" i="1"/>
  <c r="CD38" i="1"/>
  <c r="CD37" i="1"/>
  <c r="CD36" i="1"/>
  <c r="CD35" i="1"/>
  <c r="CD34" i="1"/>
  <c r="CD33" i="1"/>
  <c r="CD32" i="1"/>
  <c r="CD31" i="1"/>
  <c r="CD30" i="1"/>
  <c r="CD29" i="1"/>
  <c r="CD28" i="1"/>
  <c r="CD27" i="1"/>
  <c r="CD26" i="1"/>
  <c r="CD25" i="1"/>
  <c r="CD24" i="1"/>
  <c r="CD23" i="1"/>
  <c r="CD22" i="1"/>
  <c r="CD21" i="1"/>
  <c r="CD20" i="1"/>
  <c r="CD19" i="1"/>
  <c r="CD18" i="1"/>
  <c r="CD17" i="1"/>
  <c r="CD16" i="1"/>
  <c r="CD15" i="1"/>
  <c r="CD14" i="1"/>
  <c r="CD13" i="1"/>
  <c r="CD12" i="1"/>
  <c r="CD11" i="1"/>
  <c r="CD10" i="1"/>
  <c r="CD9" i="1"/>
  <c r="CD8" i="1"/>
  <c r="CD7" i="1"/>
  <c r="CD6" i="1"/>
  <c r="CD5" i="1"/>
  <c r="CD4" i="1"/>
  <c r="CD3" i="1"/>
  <c r="CD2" i="1"/>
  <c r="AM2" i="1"/>
  <c r="BS2" i="1"/>
  <c r="BG2" i="1"/>
  <c r="AZ2" i="1"/>
  <c r="AV2" i="1"/>
  <c r="AR2" i="1"/>
  <c r="BF2" i="1" s="1"/>
  <c r="L2" i="1"/>
  <c r="E12" i="5" l="1"/>
  <c r="C12" i="5" s="1"/>
  <c r="BS33" i="1"/>
  <c r="BG131" i="1"/>
  <c r="BG130" i="1"/>
  <c r="BG129" i="1"/>
  <c r="BG128" i="1"/>
  <c r="BG127" i="1"/>
  <c r="BG126" i="1"/>
  <c r="AZ131" i="1"/>
  <c r="AZ130" i="1"/>
  <c r="AZ129" i="1"/>
  <c r="AZ128" i="1"/>
  <c r="AZ127" i="1"/>
  <c r="AZ126" i="1"/>
  <c r="AV131" i="1"/>
  <c r="AV130" i="1"/>
  <c r="AV129" i="1"/>
  <c r="AV128" i="1"/>
  <c r="AV127" i="1"/>
  <c r="AV126" i="1"/>
  <c r="AR131" i="1"/>
  <c r="AR130" i="1"/>
  <c r="AR129" i="1"/>
  <c r="AR128" i="1"/>
  <c r="AR127" i="1"/>
  <c r="AR126" i="1"/>
  <c r="AM131" i="1"/>
  <c r="AM130" i="1"/>
  <c r="AM129" i="1"/>
  <c r="AM128" i="1"/>
  <c r="AM127" i="1"/>
  <c r="AM126" i="1"/>
  <c r="AZ81" i="1"/>
  <c r="AV81" i="1"/>
  <c r="AR81" i="1"/>
  <c r="AM81" i="1"/>
  <c r="B21" i="6"/>
  <c r="E21" i="6"/>
  <c r="C21" i="6" s="1"/>
  <c r="E20" i="6"/>
  <c r="C20" i="6" s="1"/>
  <c r="E19" i="6"/>
  <c r="C19" i="6" s="1"/>
  <c r="E18" i="6"/>
  <c r="C18" i="6" s="1"/>
  <c r="E17" i="6"/>
  <c r="C17" i="6" s="1"/>
  <c r="E16" i="6"/>
  <c r="C16" i="6" s="1"/>
  <c r="E15" i="6"/>
  <c r="C15" i="6" s="1"/>
  <c r="E14" i="6"/>
  <c r="C14" i="6" s="1"/>
  <c r="G42" i="5"/>
  <c r="G46" i="5"/>
  <c r="G49" i="5"/>
  <c r="D50" i="5"/>
  <c r="G50" i="5" s="1"/>
  <c r="B50" i="5"/>
  <c r="D47" i="5"/>
  <c r="B47" i="5"/>
  <c r="D43" i="5"/>
  <c r="B43" i="5"/>
  <c r="AZ125" i="1"/>
  <c r="AZ124" i="1"/>
  <c r="AZ123" i="1"/>
  <c r="AZ122" i="1"/>
  <c r="AZ121" i="1"/>
  <c r="AZ120" i="1"/>
  <c r="AZ119" i="1"/>
  <c r="AZ118" i="1"/>
  <c r="AZ117" i="1"/>
  <c r="AZ116" i="1"/>
  <c r="AZ115" i="1"/>
  <c r="AZ114" i="1"/>
  <c r="AZ113" i="1"/>
  <c r="AZ112" i="1"/>
  <c r="AZ111" i="1"/>
  <c r="AZ110" i="1"/>
  <c r="AZ109" i="1"/>
  <c r="AZ108" i="1"/>
  <c r="AZ107" i="1"/>
  <c r="AZ106" i="1"/>
  <c r="AZ105" i="1"/>
  <c r="AZ104" i="1"/>
  <c r="AZ103" i="1"/>
  <c r="AZ102" i="1"/>
  <c r="AZ101" i="1"/>
  <c r="AZ100" i="1"/>
  <c r="AZ99" i="1"/>
  <c r="AZ98" i="1"/>
  <c r="AZ97" i="1"/>
  <c r="AZ96" i="1"/>
  <c r="AZ95" i="1"/>
  <c r="AZ94" i="1"/>
  <c r="AZ93" i="1"/>
  <c r="AZ92" i="1"/>
  <c r="AZ91" i="1"/>
  <c r="AZ90" i="1"/>
  <c r="AZ89" i="1"/>
  <c r="AZ88" i="1"/>
  <c r="AZ87" i="1"/>
  <c r="AZ86" i="1"/>
  <c r="AZ85" i="1"/>
  <c r="AZ84" i="1"/>
  <c r="AZ83" i="1"/>
  <c r="AZ82" i="1"/>
  <c r="AZ80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AZ60" i="1"/>
  <c r="AZ59" i="1"/>
  <c r="AZ58" i="1"/>
  <c r="AZ57" i="1"/>
  <c r="AZ56" i="1"/>
  <c r="AZ55" i="1"/>
  <c r="AZ54" i="1"/>
  <c r="AZ53" i="1"/>
  <c r="AZ52" i="1"/>
  <c r="AZ51" i="1"/>
  <c r="AZ50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6" i="1"/>
  <c r="AZ35" i="1"/>
  <c r="AZ34" i="1"/>
  <c r="AZ33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Z9" i="1"/>
  <c r="AZ8" i="1"/>
  <c r="AZ7" i="1"/>
  <c r="AZ6" i="1"/>
  <c r="AZ5" i="1"/>
  <c r="AZ4" i="1"/>
  <c r="AZ3" i="1"/>
  <c r="AR125" i="1"/>
  <c r="AR124" i="1"/>
  <c r="AR123" i="1"/>
  <c r="AR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R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R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R83" i="1"/>
  <c r="AR82" i="1"/>
  <c r="AR80" i="1"/>
  <c r="AR79" i="1"/>
  <c r="AR78" i="1"/>
  <c r="AR77" i="1"/>
  <c r="AR76" i="1"/>
  <c r="AR75" i="1"/>
  <c r="AR74" i="1"/>
  <c r="AR73" i="1"/>
  <c r="AR72" i="1"/>
  <c r="BF72" i="1" s="1"/>
  <c r="AR71" i="1"/>
  <c r="AR70" i="1"/>
  <c r="AR69" i="1"/>
  <c r="AR68" i="1"/>
  <c r="BF68" i="1" s="1"/>
  <c r="AR67" i="1"/>
  <c r="AR66" i="1"/>
  <c r="AR65" i="1"/>
  <c r="AR64" i="1"/>
  <c r="BF64" i="1" s="1"/>
  <c r="AR63" i="1"/>
  <c r="AR62" i="1"/>
  <c r="AR61" i="1"/>
  <c r="AR60" i="1"/>
  <c r="BF60" i="1" s="1"/>
  <c r="AR59" i="1"/>
  <c r="AR58" i="1"/>
  <c r="AR57" i="1"/>
  <c r="AR56" i="1"/>
  <c r="BF56" i="1" s="1"/>
  <c r="AR55" i="1"/>
  <c r="AR54" i="1"/>
  <c r="AR53" i="1"/>
  <c r="AR52" i="1"/>
  <c r="BF52" i="1" s="1"/>
  <c r="AR51" i="1"/>
  <c r="AR50" i="1"/>
  <c r="AR49" i="1"/>
  <c r="AR48" i="1"/>
  <c r="BF48" i="1" s="1"/>
  <c r="AR47" i="1"/>
  <c r="AR46" i="1"/>
  <c r="AR45" i="1"/>
  <c r="AR44" i="1"/>
  <c r="BF44" i="1" s="1"/>
  <c r="AR43" i="1"/>
  <c r="AR42" i="1"/>
  <c r="AR41" i="1"/>
  <c r="AR40" i="1"/>
  <c r="BF40" i="1" s="1"/>
  <c r="AR39" i="1"/>
  <c r="AR38" i="1"/>
  <c r="AR37" i="1"/>
  <c r="AR36" i="1"/>
  <c r="BF36" i="1" s="1"/>
  <c r="AR35" i="1"/>
  <c r="AR34" i="1"/>
  <c r="AR33" i="1"/>
  <c r="AR32" i="1"/>
  <c r="BF32" i="1" s="1"/>
  <c r="AR31" i="1"/>
  <c r="AR30" i="1"/>
  <c r="AR29" i="1"/>
  <c r="AR28" i="1"/>
  <c r="BF28" i="1" s="1"/>
  <c r="AR27" i="1"/>
  <c r="AR26" i="1"/>
  <c r="AR25" i="1"/>
  <c r="AR24" i="1"/>
  <c r="BF24" i="1" s="1"/>
  <c r="AR23" i="1"/>
  <c r="AR22" i="1"/>
  <c r="AR21" i="1"/>
  <c r="AR20" i="1"/>
  <c r="BF20" i="1" s="1"/>
  <c r="AR19" i="1"/>
  <c r="AR18" i="1"/>
  <c r="AR17" i="1"/>
  <c r="AR16" i="1"/>
  <c r="BF16" i="1" s="1"/>
  <c r="AR15" i="1"/>
  <c r="AR14" i="1"/>
  <c r="AR13" i="1"/>
  <c r="AR12" i="1"/>
  <c r="BF12" i="1" s="1"/>
  <c r="AR11" i="1"/>
  <c r="AR10" i="1"/>
  <c r="AR9" i="1"/>
  <c r="AR8" i="1"/>
  <c r="BF8" i="1" s="1"/>
  <c r="AR7" i="1"/>
  <c r="AR6" i="1"/>
  <c r="AR5" i="1"/>
  <c r="AR4" i="1"/>
  <c r="BF4" i="1" s="1"/>
  <c r="AR3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AV5" i="1"/>
  <c r="AV4" i="1"/>
  <c r="AV3" i="1"/>
  <c r="B13" i="5"/>
  <c r="B14" i="5"/>
  <c r="B15" i="5"/>
  <c r="B16" i="5"/>
  <c r="B17" i="5"/>
  <c r="B18" i="5"/>
  <c r="B19" i="5"/>
  <c r="B20" i="5"/>
  <c r="B21" i="5"/>
  <c r="B12" i="5"/>
  <c r="E21" i="5"/>
  <c r="C21" i="5" s="1"/>
  <c r="E20" i="5"/>
  <c r="C20" i="5" s="1"/>
  <c r="E17" i="5"/>
  <c r="C17" i="5" s="1"/>
  <c r="E16" i="5"/>
  <c r="C16" i="5" s="1"/>
  <c r="E15" i="5"/>
  <c r="C15" i="5" s="1"/>
  <c r="E14" i="5"/>
  <c r="C14" i="5" s="1"/>
  <c r="E13" i="5"/>
  <c r="C13" i="5" s="1"/>
  <c r="F21" i="5"/>
  <c r="D21" i="5" s="1"/>
  <c r="F20" i="5"/>
  <c r="D20" i="5" s="1"/>
  <c r="F19" i="5"/>
  <c r="D19" i="5" s="1"/>
  <c r="F18" i="5"/>
  <c r="D18" i="5" s="1"/>
  <c r="F17" i="5"/>
  <c r="D17" i="5" s="1"/>
  <c r="F16" i="5"/>
  <c r="D16" i="5" s="1"/>
  <c r="F15" i="5"/>
  <c r="D15" i="5" s="1"/>
  <c r="F14" i="5"/>
  <c r="D14" i="5" s="1"/>
  <c r="F13" i="5"/>
  <c r="D13" i="5" s="1"/>
  <c r="F12" i="5"/>
  <c r="D12" i="5" s="1"/>
  <c r="L42" i="5" l="1"/>
  <c r="G44" i="5"/>
  <c r="BF3" i="1"/>
  <c r="BF7" i="1"/>
  <c r="BF11" i="1"/>
  <c r="BF15" i="1"/>
  <c r="BF19" i="1"/>
  <c r="BF23" i="1"/>
  <c r="BF27" i="1"/>
  <c r="BF31" i="1"/>
  <c r="BF35" i="1"/>
  <c r="BF39" i="1"/>
  <c r="BF43" i="1"/>
  <c r="BF47" i="1"/>
  <c r="BF51" i="1"/>
  <c r="BF55" i="1"/>
  <c r="BF59" i="1"/>
  <c r="BF63" i="1"/>
  <c r="BF67" i="1"/>
  <c r="BF71" i="1"/>
  <c r="BF75" i="1"/>
  <c r="BF79" i="1"/>
  <c r="K40" i="5"/>
  <c r="J40" i="5"/>
  <c r="BF5" i="1"/>
  <c r="BF9" i="1"/>
  <c r="BF13" i="1"/>
  <c r="BF17" i="1"/>
  <c r="BF21" i="1"/>
  <c r="BF25" i="1"/>
  <c r="BF29" i="1"/>
  <c r="BF33" i="1"/>
  <c r="BF37" i="1"/>
  <c r="BF41" i="1"/>
  <c r="BF45" i="1"/>
  <c r="BF49" i="1"/>
  <c r="BF53" i="1"/>
  <c r="BF57" i="1"/>
  <c r="BF61" i="1"/>
  <c r="BF65" i="1"/>
  <c r="BF69" i="1"/>
  <c r="BF73" i="1"/>
  <c r="BF77" i="1"/>
  <c r="BF6" i="1"/>
  <c r="BF10" i="1"/>
  <c r="BF14" i="1"/>
  <c r="BF18" i="1"/>
  <c r="BF22" i="1"/>
  <c r="BF26" i="1"/>
  <c r="BF30" i="1"/>
  <c r="BF34" i="1"/>
  <c r="BF38" i="1"/>
  <c r="BF42" i="1"/>
  <c r="BF46" i="1"/>
  <c r="BF50" i="1"/>
  <c r="BF54" i="1"/>
  <c r="BF58" i="1"/>
  <c r="BF62" i="1"/>
  <c r="BF66" i="1"/>
  <c r="BF70" i="1"/>
  <c r="BF74" i="1"/>
  <c r="BF78" i="1"/>
  <c r="BF76" i="1"/>
  <c r="BF80" i="1"/>
  <c r="BF131" i="1"/>
  <c r="BF127" i="1"/>
  <c r="BF128" i="1"/>
  <c r="BF129" i="1"/>
  <c r="BF126" i="1"/>
  <c r="BF130" i="1"/>
  <c r="K43" i="5"/>
  <c r="J43" i="5"/>
  <c r="K41" i="5"/>
  <c r="J41" i="5"/>
  <c r="J42" i="5"/>
  <c r="L43" i="5"/>
  <c r="G47" i="5"/>
  <c r="G43" i="5"/>
  <c r="L40" i="5" s="1"/>
  <c r="BS80" i="1"/>
  <c r="BG80" i="1"/>
  <c r="BG125" i="1"/>
  <c r="BG124" i="1"/>
  <c r="BG123" i="1"/>
  <c r="BG122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G109" i="1"/>
  <c r="BG108" i="1"/>
  <c r="BG107" i="1"/>
  <c r="BG106" i="1"/>
  <c r="BG105" i="1"/>
  <c r="BG104" i="1"/>
  <c r="BG103" i="1"/>
  <c r="BG102" i="1"/>
  <c r="BG101" i="1"/>
  <c r="BG100" i="1"/>
  <c r="BG99" i="1"/>
  <c r="BG98" i="1"/>
  <c r="BG97" i="1"/>
  <c r="BG96" i="1"/>
  <c r="BG95" i="1"/>
  <c r="BG94" i="1"/>
  <c r="BG93" i="1"/>
  <c r="BG92" i="1"/>
  <c r="BG91" i="1"/>
  <c r="BG90" i="1"/>
  <c r="BG89" i="1"/>
  <c r="BG88" i="1"/>
  <c r="BG87" i="1"/>
  <c r="BG86" i="1"/>
  <c r="BG85" i="1"/>
  <c r="BG84" i="1"/>
  <c r="BG83" i="1"/>
  <c r="BG82" i="1"/>
  <c r="BG79" i="1"/>
  <c r="BG78" i="1"/>
  <c r="BG77" i="1"/>
  <c r="BG76" i="1"/>
  <c r="BG75" i="1"/>
  <c r="BG74" i="1"/>
  <c r="BG73" i="1"/>
  <c r="BG72" i="1"/>
  <c r="BG71" i="1"/>
  <c r="BG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G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16" i="1"/>
  <c r="BG15" i="1"/>
  <c r="BG14" i="1"/>
  <c r="BG13" i="1"/>
  <c r="BG12" i="1"/>
  <c r="BG11" i="1"/>
  <c r="BG10" i="1"/>
  <c r="BG9" i="1"/>
  <c r="BG8" i="1"/>
  <c r="BG7" i="1"/>
  <c r="BG6" i="1"/>
  <c r="BG5" i="1"/>
  <c r="BG4" i="1"/>
  <c r="BG3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F125" i="1"/>
  <c r="BF124" i="1"/>
  <c r="BF123" i="1"/>
  <c r="BF122" i="1"/>
  <c r="BF121" i="1"/>
  <c r="BF120" i="1"/>
  <c r="BF119" i="1"/>
  <c r="BF118" i="1"/>
  <c r="BF117" i="1"/>
  <c r="BF116" i="1"/>
  <c r="BF115" i="1"/>
  <c r="BF114" i="1"/>
  <c r="BF113" i="1"/>
  <c r="BF112" i="1"/>
  <c r="BF111" i="1"/>
  <c r="BF110" i="1"/>
  <c r="BF109" i="1"/>
  <c r="BF108" i="1"/>
  <c r="BF107" i="1"/>
  <c r="BF106" i="1"/>
  <c r="BF105" i="1"/>
  <c r="BF104" i="1"/>
  <c r="BF103" i="1"/>
  <c r="BF102" i="1"/>
  <c r="BF101" i="1"/>
  <c r="BF100" i="1"/>
  <c r="BF99" i="1"/>
  <c r="BF98" i="1"/>
  <c r="BF97" i="1"/>
  <c r="BF96" i="1"/>
  <c r="BF95" i="1"/>
  <c r="BF94" i="1"/>
  <c r="BF93" i="1"/>
  <c r="BF92" i="1"/>
  <c r="BF91" i="1"/>
  <c r="BF90" i="1"/>
  <c r="BF89" i="1"/>
  <c r="BF88" i="1"/>
  <c r="BF87" i="1"/>
  <c r="BF86" i="1"/>
  <c r="BF85" i="1"/>
  <c r="BF84" i="1"/>
  <c r="BF83" i="1"/>
  <c r="BF82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BS82" i="1"/>
  <c r="BS79" i="1"/>
  <c r="BS78" i="1"/>
  <c r="BS77" i="1"/>
  <c r="BS76" i="1"/>
  <c r="BS75" i="1"/>
  <c r="BS74" i="1"/>
  <c r="BS73" i="1"/>
  <c r="BS72" i="1"/>
  <c r="BS71" i="1"/>
  <c r="BS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S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S44" i="1"/>
  <c r="BS43" i="1"/>
  <c r="BS42" i="1"/>
  <c r="BS41" i="1"/>
  <c r="BS40" i="1"/>
  <c r="BS39" i="1"/>
  <c r="BS38" i="1"/>
  <c r="BS37" i="1"/>
  <c r="BS36" i="1"/>
  <c r="BS35" i="1"/>
  <c r="BS34" i="1"/>
  <c r="BS32" i="1"/>
  <c r="BS31" i="1"/>
  <c r="BS16" i="1"/>
  <c r="BS15" i="1"/>
  <c r="BS14" i="1"/>
  <c r="BS13" i="1"/>
  <c r="BS12" i="1"/>
  <c r="BS11" i="1"/>
  <c r="BS10" i="1"/>
  <c r="BS9" i="1"/>
  <c r="BS8" i="1"/>
  <c r="BS7" i="1"/>
  <c r="BS6" i="1"/>
  <c r="BS5" i="1"/>
  <c r="BS4" i="1"/>
  <c r="BS3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S18" i="1"/>
  <c r="BS17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16" i="1"/>
  <c r="AM15" i="1"/>
  <c r="AM14" i="1"/>
  <c r="AM13" i="1"/>
  <c r="AM12" i="1"/>
  <c r="AM11" i="1"/>
  <c r="AM10" i="1"/>
  <c r="AM9" i="1"/>
  <c r="AM8" i="1"/>
  <c r="AM7" i="1"/>
  <c r="AM6" i="1"/>
  <c r="AM5" i="1"/>
  <c r="AM4" i="1"/>
  <c r="AM3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25" i="1"/>
  <c r="L41" i="5" l="1"/>
  <c r="K42" i="5"/>
</calcChain>
</file>

<file path=xl/sharedStrings.xml><?xml version="1.0" encoding="utf-8"?>
<sst xmlns="http://schemas.openxmlformats.org/spreadsheetml/2006/main" count="1015" uniqueCount="227">
  <si>
    <t>Essai</t>
  </si>
  <si>
    <t>RMT Séquence pédago rosier</t>
  </si>
  <si>
    <t>Date notation</t>
  </si>
  <si>
    <t>Localisation</t>
  </si>
  <si>
    <t>Apex noté</t>
  </si>
  <si>
    <t>Le Fesne Angers</t>
  </si>
  <si>
    <t>Aphrophore A</t>
  </si>
  <si>
    <t>Sitona (lineata)</t>
  </si>
  <si>
    <t>H. axyridis A</t>
  </si>
  <si>
    <t>H. axyridis L</t>
  </si>
  <si>
    <t>Cocc w</t>
  </si>
  <si>
    <t>Syrphe w</t>
  </si>
  <si>
    <t>Coupe-bourgeon (Rhynchite) dégât</t>
  </si>
  <si>
    <t>Momie pleine</t>
  </si>
  <si>
    <t>Penthilia nigra (Cercope noir + 2 tache rousse thorax)</t>
  </si>
  <si>
    <t>Tordeuse A</t>
  </si>
  <si>
    <t>Champignon entomopathogène</t>
  </si>
  <si>
    <t>Syrphe L verte</t>
  </si>
  <si>
    <t>Malachius bipustulatus (coleo allongé vert metalisé 2 pt rouge au cul)</t>
  </si>
  <si>
    <t>Braconidae A</t>
  </si>
  <si>
    <t>Araignée</t>
  </si>
  <si>
    <t>Total prédateur généralisate</t>
  </si>
  <si>
    <t>Total autres ravageurs</t>
  </si>
  <si>
    <t>Aphrophore L</t>
  </si>
  <si>
    <t>Momie vide</t>
  </si>
  <si>
    <t>Apex avec puceron M. rosae</t>
  </si>
  <si>
    <t>M. euphorbiae (0/1)</t>
  </si>
  <si>
    <t>Tenthrede L</t>
  </si>
  <si>
    <t>Tordeuse Chenille</t>
  </si>
  <si>
    <t>Chenille arpenteuse défoliatrice</t>
  </si>
  <si>
    <t>Punaise miride L</t>
  </si>
  <si>
    <t>Orius A</t>
  </si>
  <si>
    <t>Type Phloeostichidae</t>
  </si>
  <si>
    <t>Polydrusus marginatus</t>
  </si>
  <si>
    <t>Deraeocoris L</t>
  </si>
  <si>
    <t>Frap</t>
  </si>
  <si>
    <t>Syrphe A</t>
  </si>
  <si>
    <t>H. axyridis N</t>
  </si>
  <si>
    <t>Sauterelle L</t>
  </si>
  <si>
    <t>Blatte L (Ectobius vinzi)</t>
  </si>
  <si>
    <t>Chironome</t>
  </si>
  <si>
    <t>Thrips type Frankliniella</t>
  </si>
  <si>
    <t>Thrips noir</t>
  </si>
  <si>
    <t>Meligèthe A</t>
  </si>
  <si>
    <t>NA</t>
  </si>
  <si>
    <t>Croissance</t>
  </si>
  <si>
    <t>Araignée crabe</t>
  </si>
  <si>
    <t>Fin de croissance, floraison</t>
  </si>
  <si>
    <t>Anistide</t>
  </si>
  <si>
    <t>Aeolothrips</t>
  </si>
  <si>
    <t>Collembole</t>
  </si>
  <si>
    <t>Plus de croissance, floraison</t>
  </si>
  <si>
    <t>Lepture</t>
  </si>
  <si>
    <t>Orius L</t>
  </si>
  <si>
    <t>µhymeno</t>
  </si>
  <si>
    <t>Plus de croissance, fin floraison</t>
  </si>
  <si>
    <t>Chrysope w</t>
  </si>
  <si>
    <t>µcoléo</t>
  </si>
  <si>
    <t>Redémarrage, plus de fleur</t>
  </si>
  <si>
    <t>Psoque</t>
  </si>
  <si>
    <t>Visu</t>
  </si>
  <si>
    <t>Fourmis</t>
  </si>
  <si>
    <t>Charançon ptt noir</t>
  </si>
  <si>
    <t>visu</t>
  </si>
  <si>
    <t>Total neutres</t>
  </si>
  <si>
    <t>Présence puceron</t>
  </si>
  <si>
    <t>Total prédateur spécifique puceron</t>
  </si>
  <si>
    <t>Total prédateur spécifique thrips</t>
  </si>
  <si>
    <t>Somme de Total prédateur spécifique thrips</t>
  </si>
  <si>
    <t>1- quantité d'insectes par catégorie biologique</t>
  </si>
  <si>
    <t>Données brutes?</t>
  </si>
  <si>
    <t>n</t>
  </si>
  <si>
    <t>Insecte</t>
  </si>
  <si>
    <t>Nombre</t>
  </si>
  <si>
    <t>o</t>
  </si>
  <si>
    <t>Biologie</t>
  </si>
  <si>
    <t>Phytophages</t>
  </si>
  <si>
    <t>Auxiliaires puceron</t>
  </si>
  <si>
    <t>Auxiliaires thrips</t>
  </si>
  <si>
    <t>Auxiliaire généraliste</t>
  </si>
  <si>
    <t>Détritivore</t>
  </si>
  <si>
    <t>Neutre</t>
  </si>
  <si>
    <t>Total général</t>
  </si>
  <si>
    <t>2- analyse des ravageurs</t>
  </si>
  <si>
    <t xml:space="preserve">Espèce: </t>
  </si>
  <si>
    <t>M rosae =&gt; espèce spécifique du rosier, holocyclique facultative: hiver et été si bonnes condition sur rosier - été dur Dipsacaceae, Valerianaceae</t>
  </si>
  <si>
    <t>M euphorbiae = espèce polyphage, anholocyclique, anciennement holocyclique sur rosier en hiver</t>
  </si>
  <si>
    <t>méthode d'observation</t>
  </si>
  <si>
    <t>Etude des puceron, thrips, aphrophore et sitone</t>
  </si>
  <si>
    <t>4 prépondérants sont puceron, sitone, aphrophore et thrips</t>
  </si>
  <si>
    <t>B- Puceron</t>
  </si>
  <si>
    <t>A- méthode d'observation à choisir</t>
  </si>
  <si>
    <t>rav= visu</t>
  </si>
  <si>
    <t>aux spé = visu</t>
  </si>
  <si>
    <t>aux G = visu+frap</t>
  </si>
  <si>
    <t>ln(aux spé +1)</t>
  </si>
  <si>
    <t>ln(auxG+1)</t>
  </si>
  <si>
    <t>Nb aux spé</t>
  </si>
  <si>
    <t>fréquence puc</t>
  </si>
  <si>
    <t>Nb apex infestés</t>
  </si>
  <si>
    <t>Nb apex notés</t>
  </si>
  <si>
    <t>Date observation</t>
  </si>
  <si>
    <t>Détail aux spé présents</t>
  </si>
  <si>
    <t>Total syrphe</t>
  </si>
  <si>
    <t>Total parasitoides</t>
  </si>
  <si>
    <t>Total coccinelles</t>
  </si>
  <si>
    <t>Total syrphes</t>
  </si>
  <si>
    <t>Coccinelles et parasitoïdes présents au printemps</t>
  </si>
  <si>
    <t>Syrphes: arrivée plus tardive mais présence constante</t>
  </si>
  <si>
    <t>Pourquoi?</t>
  </si>
  <si>
    <t>mai</t>
  </si>
  <si>
    <t>juin</t>
  </si>
  <si>
    <t>juil</t>
  </si>
  <si>
    <t>aout</t>
  </si>
  <si>
    <t>Intégrale syrphe</t>
  </si>
  <si>
    <t>mois</t>
  </si>
  <si>
    <t>Mise en correlation stade phéno et présence des insectes</t>
  </si>
  <si>
    <t>x</t>
  </si>
  <si>
    <t>Indicateur de croissance = nb apex noté</t>
  </si>
  <si>
    <t>C- Thrips</t>
  </si>
  <si>
    <t>Frankliniella occidentalis. Adulte dans les fleurs, larve des les boutons floraux ou jeunes feuilles, nymphe au sol</t>
  </si>
  <si>
    <t>rav= frappage</t>
  </si>
  <si>
    <t>aux spé = frappage</t>
  </si>
  <si>
    <t>Nb thrips</t>
  </si>
  <si>
    <t>ln(thrips+1)</t>
  </si>
  <si>
    <t xml:space="preserve"> </t>
  </si>
  <si>
    <t>Aux spé = thrips prédateur et Orius</t>
  </si>
  <si>
    <t>Arrivée précoce Tp et plus tardive mais avec une présence plus importante des Orius</t>
  </si>
  <si>
    <t>Mise en correlation stade phéno et présence thrips</t>
  </si>
  <si>
    <t>Croissance, debut flo</t>
  </si>
  <si>
    <t>Croissance, début flo</t>
  </si>
  <si>
    <t>Croissance debut flo</t>
  </si>
  <si>
    <t>lnThrips+1/frappage</t>
  </si>
  <si>
    <t>Nb frappages</t>
  </si>
  <si>
    <t>Nom de observateurs</t>
  </si>
  <si>
    <t>Stade phénologique (arrêt de croissance, Jeune pousse, boutons, floraison, fin floraison)</t>
  </si>
  <si>
    <t>Climat (ensoleillé, nuageux, pluvieux)</t>
  </si>
  <si>
    <t>Température</t>
  </si>
  <si>
    <t>Type d'observation apex : visuel ou frappage</t>
  </si>
  <si>
    <t>PUCERON</t>
  </si>
  <si>
    <t>Nb d'apex avec puceron M. rosae</t>
  </si>
  <si>
    <t>Nb d'apex avec puceron M. euphorbiae</t>
  </si>
  <si>
    <t>Total d'apex avec puceron</t>
  </si>
  <si>
    <t>Nb de frappages</t>
  </si>
  <si>
    <t>MUTUALISTE</t>
  </si>
  <si>
    <t>Nb d'apex avec fourmis</t>
  </si>
  <si>
    <t>Autres PHYTOPHAGES</t>
  </si>
  <si>
    <t>Aphrophore larve</t>
  </si>
  <si>
    <t>Aphrophore adulte</t>
  </si>
  <si>
    <t>Charançon ptt noir metalisé type Rhynchite coupe-bourgeon</t>
  </si>
  <si>
    <t>Dégât de coupe-bouregon</t>
  </si>
  <si>
    <t>Charançon Sitona (lineata)</t>
  </si>
  <si>
    <t>Charançon Otiorhynque</t>
  </si>
  <si>
    <t>Dégât de sitone ou otiorhynque</t>
  </si>
  <si>
    <t>Charançon ptt noir mat type Apion</t>
  </si>
  <si>
    <t>Charançon rostre trapu vert pastel (Polydrusus marginatus)</t>
  </si>
  <si>
    <t>Meligèthe adulte</t>
  </si>
  <si>
    <t>Fausse chenille (Larve de tenthrede)</t>
  </si>
  <si>
    <t>Tenthrède adulte</t>
  </si>
  <si>
    <t>Tordeuse adulte</t>
  </si>
  <si>
    <t>Sauterelle Larve</t>
  </si>
  <si>
    <t>Sauterelle adulte</t>
  </si>
  <si>
    <t>Mettre ici les nouveaux</t>
  </si>
  <si>
    <t>AUXILIAIRES DE FOYER DE PUCERON</t>
  </si>
  <si>
    <t>Coccinelle Ponte</t>
  </si>
  <si>
    <t>Coccinelle Larve</t>
  </si>
  <si>
    <t>Coccinelle Adulte</t>
  </si>
  <si>
    <t>Total coccinelle</t>
  </si>
  <si>
    <t>Syrphe Œuf</t>
  </si>
  <si>
    <t>Syrphe Larve</t>
  </si>
  <si>
    <t>Parasitoïde Braconidae Adulte</t>
  </si>
  <si>
    <t>AUXILIAIRES DE FOYER DE THRIPS</t>
  </si>
  <si>
    <t>Thrips prédateur Aeolothrips</t>
  </si>
  <si>
    <t>Punaise Orius Larve</t>
  </si>
  <si>
    <t>Punaise Orius Adulte</t>
  </si>
  <si>
    <t>AUXILIAIRES GENERALISTES</t>
  </si>
  <si>
    <t>Acarien rouge Anistide</t>
  </si>
  <si>
    <t>Chrysope Œuf</t>
  </si>
  <si>
    <t>Chrysope Larve</t>
  </si>
  <si>
    <t>Chrysope Adulte</t>
  </si>
  <si>
    <t>Punaise miride Larve</t>
  </si>
  <si>
    <t>Punaise Deraeocoris Larve</t>
  </si>
  <si>
    <t>Araignée Araneide</t>
  </si>
  <si>
    <t>Araignée crabe (Thomisidae)</t>
  </si>
  <si>
    <t>INSECTES NEUTRES</t>
  </si>
  <si>
    <t>Petit coléoptère</t>
  </si>
  <si>
    <t>Coléoptère Lepture</t>
  </si>
  <si>
    <t>Micro-hymeno</t>
  </si>
  <si>
    <t>Nb d'apex notés visuellement</t>
  </si>
  <si>
    <t>Malachius bipustulatus (coleo allongé vert metalisé 2 pt rouge à l'arrière)</t>
  </si>
  <si>
    <t>Blatte (Ectobius vinzi)</t>
  </si>
  <si>
    <t xml:space="preserve"> Total d'apex avec puceron</t>
  </si>
  <si>
    <t xml:space="preserve"> Aphrophore larve</t>
  </si>
  <si>
    <t xml:space="preserve"> Aphrophore adulte</t>
  </si>
  <si>
    <t xml:space="preserve"> Charançon Sitona (lineata)</t>
  </si>
  <si>
    <t xml:space="preserve"> Thrips type Frankliniella</t>
  </si>
  <si>
    <t xml:space="preserve"> Total prédateur spécifique puceron</t>
  </si>
  <si>
    <t xml:space="preserve"> Total prédateur spécifique thrips</t>
  </si>
  <si>
    <t>Méthode observation</t>
  </si>
  <si>
    <t>Frappage</t>
  </si>
  <si>
    <t>Visuel</t>
  </si>
  <si>
    <t>(Plusieurs éléments)</t>
  </si>
  <si>
    <t>Nb aux spé puceron</t>
  </si>
  <si>
    <t>Nb aux généraliste</t>
  </si>
  <si>
    <t>ln(Aaux spé+1)/nb apex notés</t>
  </si>
  <si>
    <t>ln(aux G+1)/nb apex notés</t>
  </si>
  <si>
    <t>Soulignés = calculés</t>
  </si>
  <si>
    <t>Auxiliaires psécialisés</t>
  </si>
  <si>
    <t>Fréquence puceron</t>
  </si>
  <si>
    <t>Date de notation</t>
  </si>
  <si>
    <t>Intégrale parasitoïde</t>
  </si>
  <si>
    <t>Intégrale coccinelle</t>
  </si>
  <si>
    <t>Adulte floricole =&gt; présence est maintenue par la floraison des rosiers</t>
  </si>
  <si>
    <t>Données auxiliaires spécifique du 2 et 9 juillet non pertinante car trop peu d'apex notés</t>
  </si>
  <si>
    <t>ln(Auxiliaires psécialisés+1)/apex</t>
  </si>
  <si>
    <t>Total coccinelles/apex</t>
  </si>
  <si>
    <t>Syrphe Adulte sur foyer</t>
  </si>
  <si>
    <t>Syrphe adulte sur fleur</t>
  </si>
  <si>
    <t>Total parasitoides/apex</t>
  </si>
  <si>
    <t>Intégrale coccinelle/apex</t>
  </si>
  <si>
    <t>Intégrale syrphe/apex</t>
  </si>
  <si>
    <t>Intégrale parasitoïde/apex</t>
  </si>
  <si>
    <t>Total syrphes sur apex/apex</t>
  </si>
  <si>
    <t>Intégrale syrphe sur apex/apex</t>
  </si>
  <si>
    <t>ln(aux spé+1)/frappage</t>
  </si>
  <si>
    <t>ln(thrips+1)/frappage</t>
  </si>
  <si>
    <t>ln(aux spé+1)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</si>
</sst>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pivotButton="1"/>
    <xf numFmtId="0" fontId="0" fillId="0" borderId="0" xfId="0" applyNumberFormat="1"/>
    <xf numFmtId="0" fontId="0" fillId="0" borderId="0" xfId="0" applyFill="1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3" borderId="0" xfId="0" applyFont="1" applyFill="1" applyBorder="1"/>
    <xf numFmtId="0" fontId="1" fillId="0" borderId="3" xfId="0" applyNumberFormat="1" applyFont="1" applyBorder="1"/>
    <xf numFmtId="0" fontId="1" fillId="0" borderId="4" xfId="0" applyNumberFormat="1" applyFont="1" applyBorder="1"/>
    <xf numFmtId="0" fontId="3" fillId="0" borderId="0" xfId="0" applyFont="1"/>
    <xf numFmtId="0" fontId="0" fillId="0" borderId="0" xfId="0" applyAlignment="1">
      <alignment vertical="top" textRotation="90"/>
    </xf>
    <xf numFmtId="0" fontId="0" fillId="2" borderId="0" xfId="0" applyFill="1" applyAlignment="1">
      <alignment vertical="top" textRotation="90"/>
    </xf>
    <xf numFmtId="0" fontId="0" fillId="0" borderId="0" xfId="0" applyAlignment="1">
      <alignment vertical="top" textRotation="90" wrapText="1"/>
    </xf>
    <xf numFmtId="0" fontId="2" fillId="0" borderId="0" xfId="0" applyFont="1"/>
    <xf numFmtId="0" fontId="1" fillId="3" borderId="1" xfId="0" applyFont="1" applyFill="1" applyBorder="1" applyAlignment="1">
      <alignment textRotation="90"/>
    </xf>
    <xf numFmtId="0" fontId="1" fillId="3" borderId="0" xfId="0" applyFont="1" applyFill="1" applyBorder="1" applyAlignment="1">
      <alignment textRotation="90"/>
    </xf>
    <xf numFmtId="0" fontId="0" fillId="0" borderId="0" xfId="0" applyAlignment="1">
      <alignment textRotation="90"/>
    </xf>
    <xf numFmtId="14" fontId="4" fillId="0" borderId="0" xfId="0" applyNumberFormat="1" applyFont="1" applyAlignment="1">
      <alignment horizontal="left"/>
    </xf>
    <xf numFmtId="0" fontId="4" fillId="0" borderId="0" xfId="0" applyNumberFormat="1" applyFont="1"/>
    <xf numFmtId="0" fontId="0" fillId="4" borderId="0" xfId="0" applyFill="1" applyAlignment="1">
      <alignment vertical="top" textRotation="90" wrapText="1"/>
    </xf>
    <xf numFmtId="0" fontId="0" fillId="2" borderId="0" xfId="0" applyFill="1" applyAlignment="1">
      <alignment vertical="top" textRotation="90" wrapText="1"/>
    </xf>
    <xf numFmtId="0" fontId="1" fillId="0" borderId="0" xfId="0" applyFont="1" applyAlignment="1">
      <alignment vertical="top" textRotation="90" wrapText="1"/>
    </xf>
    <xf numFmtId="0" fontId="0" fillId="0" borderId="0" xfId="0" applyFill="1" applyAlignment="1">
      <alignment vertical="top" textRotation="90" wrapText="1"/>
    </xf>
    <xf numFmtId="0" fontId="0" fillId="4" borderId="0" xfId="0" applyFill="1"/>
    <xf numFmtId="0" fontId="0" fillId="0" borderId="2" xfId="0" applyNumberFormat="1" applyBorder="1"/>
    <xf numFmtId="2" fontId="0" fillId="0" borderId="0" xfId="0" applyNumberFormat="1"/>
    <xf numFmtId="14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/>
    <xf numFmtId="0" fontId="0" fillId="0" borderId="0" xfId="0" applyFont="1"/>
    <xf numFmtId="164" fontId="0" fillId="0" borderId="0" xfId="0" applyNumberFormat="1"/>
    <xf numFmtId="164" fontId="4" fillId="0" borderId="0" xfId="0" applyNumberFormat="1" applyFont="1"/>
    <xf numFmtId="164" fontId="4" fillId="0" borderId="0" xfId="0" applyNumberFormat="1" applyFont="1" applyBorder="1"/>
    <xf numFmtId="2" fontId="0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FF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Insectes totaux par biologie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'Etude généralité'!$B$5:$C$58</c15:sqref>
                  </c15:fullRef>
                  <c15:levelRef>
                    <c15:sqref>'Etude généralité'!$B$5:$B$58</c15:sqref>
                  </c15:levelRef>
                </c:ext>
              </c:extLst>
              <c:f>'Etude généralité'!$B$5:$B$58</c:f>
              <c:strCache>
                <c:ptCount val="47"/>
                <c:pt idx="0">
                  <c:v>Penthilia nigra (Cercope noir + 2 tache rousse thorax)</c:v>
                </c:pt>
                <c:pt idx="1">
                  <c:v>Tenthrede L</c:v>
                </c:pt>
                <c:pt idx="2">
                  <c:v>Cocc w</c:v>
                </c:pt>
                <c:pt idx="3">
                  <c:v>Momie vide</c:v>
                </c:pt>
                <c:pt idx="4">
                  <c:v>Anistide</c:v>
                </c:pt>
                <c:pt idx="5">
                  <c:v>Malachius bipustulatus (coleo allongé vert metalisé 2 pt rouge au cul)</c:v>
                </c:pt>
                <c:pt idx="6">
                  <c:v>Punaise miride L</c:v>
                </c:pt>
                <c:pt idx="7">
                  <c:v>Type Phloeostichidae</c:v>
                </c:pt>
                <c:pt idx="8">
                  <c:v>Lepture</c:v>
                </c:pt>
                <c:pt idx="9">
                  <c:v>Chironome</c:v>
                </c:pt>
                <c:pt idx="10">
                  <c:v>µhymeno</c:v>
                </c:pt>
                <c:pt idx="11">
                  <c:v>µcoléo</c:v>
                </c:pt>
                <c:pt idx="12">
                  <c:v>Charançon ptt noir</c:v>
                </c:pt>
                <c:pt idx="13">
                  <c:v>Fourmis</c:v>
                </c:pt>
                <c:pt idx="14">
                  <c:v>Polydrusus marginatus</c:v>
                </c:pt>
                <c:pt idx="15">
                  <c:v>Thrips noir</c:v>
                </c:pt>
                <c:pt idx="16">
                  <c:v>Tordeuse Chenille</c:v>
                </c:pt>
                <c:pt idx="17">
                  <c:v>H. axyridis N</c:v>
                </c:pt>
                <c:pt idx="18">
                  <c:v>Orius L</c:v>
                </c:pt>
                <c:pt idx="19">
                  <c:v>M. euphorbiae (0/1)</c:v>
                </c:pt>
                <c:pt idx="20">
                  <c:v>Chenille arpenteuse défoliatrice</c:v>
                </c:pt>
                <c:pt idx="21">
                  <c:v>Chrysope w</c:v>
                </c:pt>
                <c:pt idx="22">
                  <c:v>Deraeocoris L</c:v>
                </c:pt>
                <c:pt idx="23">
                  <c:v>Coupe-bourgeon (Rhynchite) dégât</c:v>
                </c:pt>
                <c:pt idx="24">
                  <c:v>Syrphe L verte</c:v>
                </c:pt>
                <c:pt idx="25">
                  <c:v>Braconidae A</c:v>
                </c:pt>
                <c:pt idx="26">
                  <c:v>Araignée crabe</c:v>
                </c:pt>
                <c:pt idx="27">
                  <c:v>Psoque</c:v>
                </c:pt>
                <c:pt idx="28">
                  <c:v>Tordeuse A</c:v>
                </c:pt>
                <c:pt idx="29">
                  <c:v>H. axyridis L</c:v>
                </c:pt>
                <c:pt idx="30">
                  <c:v>Syrphe A</c:v>
                </c:pt>
                <c:pt idx="31">
                  <c:v>Champignon entomopathogène</c:v>
                </c:pt>
                <c:pt idx="32">
                  <c:v>Blatte L (Ectobius vinzi)</c:v>
                </c:pt>
                <c:pt idx="33">
                  <c:v>Aeolothrips</c:v>
                </c:pt>
                <c:pt idx="34">
                  <c:v>Meligèthe A</c:v>
                </c:pt>
                <c:pt idx="35">
                  <c:v>Sauterelle L</c:v>
                </c:pt>
                <c:pt idx="36">
                  <c:v>Syrphe w</c:v>
                </c:pt>
                <c:pt idx="37">
                  <c:v>Momie pleine</c:v>
                </c:pt>
                <c:pt idx="38">
                  <c:v>Araignée</c:v>
                </c:pt>
                <c:pt idx="39">
                  <c:v>Orius A</c:v>
                </c:pt>
                <c:pt idx="40">
                  <c:v>H. axyridis A</c:v>
                </c:pt>
                <c:pt idx="41">
                  <c:v>Aphrophore A</c:v>
                </c:pt>
                <c:pt idx="42">
                  <c:v>Sitona (lineata)</c:v>
                </c:pt>
                <c:pt idx="43">
                  <c:v>Aphrophore L</c:v>
                </c:pt>
                <c:pt idx="44">
                  <c:v>Collembole</c:v>
                </c:pt>
                <c:pt idx="45">
                  <c:v>Thrips type Frankliniella</c:v>
                </c:pt>
                <c:pt idx="46">
                  <c:v>Apex avec puceron M. rosae</c:v>
                </c:pt>
              </c:strCache>
            </c:strRef>
          </c:cat>
          <c:val>
            <c:numRef>
              <c:f>'Etude généralité'!$D$5:$D$58</c:f>
              <c:numCache>
                <c:formatCode>General</c:formatCod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7</c:v>
                </c:pt>
                <c:pt idx="34">
                  <c:v>8</c:v>
                </c:pt>
                <c:pt idx="35">
                  <c:v>9</c:v>
                </c:pt>
                <c:pt idx="36">
                  <c:v>10</c:v>
                </c:pt>
                <c:pt idx="37">
                  <c:v>13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56</c:v>
                </c:pt>
                <c:pt idx="44">
                  <c:v>64</c:v>
                </c:pt>
                <c:pt idx="45">
                  <c:v>113</c:v>
                </c:pt>
                <c:pt idx="46">
                  <c:v>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1C-471B-A3F4-BF78B5DD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933536"/>
        <c:axId val="189928440"/>
      </c:barChart>
      <c:catAx>
        <c:axId val="189933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9928440"/>
        <c:crosses val="autoZero"/>
        <c:auto val="1"/>
        <c:lblAlgn val="ctr"/>
        <c:lblOffset val="100"/>
        <c:noMultiLvlLbl val="0"/>
      </c:catAx>
      <c:valAx>
        <c:axId val="189928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9933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Mise en correlation nb apex</a:t>
            </a:r>
            <a:r>
              <a:rPr lang="fr-FR" baseline="0"/>
              <a:t> notés et infestation</a:t>
            </a:r>
            <a:endParaRPr lang="fr-FR"/>
          </a:p>
        </c:rich>
      </c:tx>
      <c:layout>
        <c:manualLayout>
          <c:xMode val="edge"/>
          <c:yMode val="edge"/>
          <c:x val="0.16496544673488844"/>
          <c:y val="4.1666680488001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ED787F7-5AF5-44C3-9B1B-BD26168F771E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16D1635-3DC9-47B8-B343-7C57414A4C3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>
                <c:manualLayout>
                  <c:x val="-0.15833333333333333"/>
                  <c:y val="-2.7777777777777863E-2"/>
                </c:manualLayout>
              </c:layout>
              <c:tx>
                <c:rich>
                  <a:bodyPr/>
                  <a:lstStyle/>
                  <a:p>
                    <a:fld id="{48EC3134-ED1A-409B-A4CB-F1A2BDABAC87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E0774F3-84E0-4311-8006-C242141E458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64D0E3A-01FB-45FA-B2EF-57723C4C4D3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AB1A917-A3E8-4DC6-B103-2639F77C808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D92651D-112F-4704-AF89-5E697C0F0AC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>
                <c:manualLayout>
                  <c:x val="-6.6666666666666666E-2"/>
                  <c:y val="4.1666666666666664E-2"/>
                </c:manualLayout>
              </c:layout>
              <c:tx>
                <c:rich>
                  <a:bodyPr/>
                  <a:lstStyle/>
                  <a:p>
                    <a:fld id="{79A698E2-709A-4BD2-8537-87CCD4576CE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0.18055555555555558"/>
                  <c:y val="-1.3888888888888973E-2"/>
                </c:manualLayout>
              </c:layout>
              <c:tx>
                <c:rich>
                  <a:bodyPr/>
                  <a:lstStyle/>
                  <a:p>
                    <a:fld id="{6D08B6BF-14D8-42CC-9C2A-0A375FD2D9A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516A454-8B57-4954-8B4F-6EE9075F7A3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71405664916885392"/>
                  <c:y val="-0.275620807815689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'Etude puceron'!$H$65:$H$74</c:f>
              <c:numCache>
                <c:formatCode>General</c:formatCode>
                <c:ptCount val="10"/>
                <c:pt idx="0">
                  <c:v>100</c:v>
                </c:pt>
                <c:pt idx="1">
                  <c:v>108</c:v>
                </c:pt>
                <c:pt idx="2">
                  <c:v>84</c:v>
                </c:pt>
                <c:pt idx="3">
                  <c:v>94</c:v>
                </c:pt>
                <c:pt idx="4">
                  <c:v>55</c:v>
                </c:pt>
                <c:pt idx="5">
                  <c:v>30</c:v>
                </c:pt>
                <c:pt idx="6">
                  <c:v>4</c:v>
                </c:pt>
                <c:pt idx="7">
                  <c:v>2</c:v>
                </c:pt>
                <c:pt idx="8">
                  <c:v>23</c:v>
                </c:pt>
                <c:pt idx="9">
                  <c:v>17</c:v>
                </c:pt>
              </c:numCache>
            </c:numRef>
          </c:xVal>
          <c:yVal>
            <c:numRef>
              <c:f>'Etude puceron'!$I$65:$I$74</c:f>
              <c:numCache>
                <c:formatCode>General</c:formatCode>
                <c:ptCount val="10"/>
                <c:pt idx="0">
                  <c:v>0.61</c:v>
                </c:pt>
                <c:pt idx="1">
                  <c:v>0.34259259259259262</c:v>
                </c:pt>
                <c:pt idx="2">
                  <c:v>0.41666666666666669</c:v>
                </c:pt>
                <c:pt idx="3">
                  <c:v>0.44680851063829785</c:v>
                </c:pt>
                <c:pt idx="4">
                  <c:v>0.34545454545454546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  <c:pt idx="8">
                  <c:v>0.17391304347826086</c:v>
                </c:pt>
                <c:pt idx="9">
                  <c:v>0.47058823529411764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D9B-457F-8996-BA4218AC0D59}"/>
            </c:ext>
            <c:ext xmlns:c15="http://schemas.microsoft.com/office/drawing/2012/chart" uri="{02D57815-91ED-43cb-92C2-25804820EDAC}">
              <c15:datalabelsRange>
                <c15:f>'Etude puceron'!$A$65:$A$74</c15:f>
                <c15:dlblRangeCache>
                  <c:ptCount val="10"/>
                  <c:pt idx="0">
                    <c:v>07/05/2021</c:v>
                  </c:pt>
                  <c:pt idx="1">
                    <c:v>21/05/2021</c:v>
                  </c:pt>
                  <c:pt idx="2">
                    <c:v>28/05/2021</c:v>
                  </c:pt>
                  <c:pt idx="3">
                    <c:v>02/06/2021</c:v>
                  </c:pt>
                  <c:pt idx="4">
                    <c:v>11/06/2021</c:v>
                  </c:pt>
                  <c:pt idx="5">
                    <c:v>25/06/2021</c:v>
                  </c:pt>
                  <c:pt idx="6">
                    <c:v>02/07/2021</c:v>
                  </c:pt>
                  <c:pt idx="7">
                    <c:v>09/07/2021</c:v>
                  </c:pt>
                  <c:pt idx="8">
                    <c:v>06/08/2021</c:v>
                  </c:pt>
                  <c:pt idx="9">
                    <c:v>17/08/2021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5641432"/>
        <c:axId val="195645352"/>
      </c:scatterChart>
      <c:valAx>
        <c:axId val="195641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5352"/>
        <c:crosses val="autoZero"/>
        <c:crossBetween val="midCat"/>
      </c:valAx>
      <c:valAx>
        <c:axId val="19564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1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coccinelle et auxiliaires de foyer</a:t>
            </a:r>
          </a:p>
        </c:rich>
      </c:tx>
      <c:layout>
        <c:manualLayout>
          <c:xMode val="edge"/>
          <c:yMode val="edge"/>
          <c:x val="0.3570623359580052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'Etude puceron'!$I$64</c:f>
              <c:strCache>
                <c:ptCount val="1"/>
                <c:pt idx="0">
                  <c:v>Fréquence puceron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'Etude puceron'!$A$65:$A$74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'Etude puceron'!$I$65:$I$74</c:f>
              <c:numCache>
                <c:formatCode>General</c:formatCode>
                <c:ptCount val="10"/>
                <c:pt idx="0">
                  <c:v>0.61</c:v>
                </c:pt>
                <c:pt idx="1">
                  <c:v>0.34259259259259262</c:v>
                </c:pt>
                <c:pt idx="2">
                  <c:v>0.41666666666666669</c:v>
                </c:pt>
                <c:pt idx="3">
                  <c:v>0.44680851063829785</c:v>
                </c:pt>
                <c:pt idx="4">
                  <c:v>0.34545454545454546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  <c:pt idx="8">
                  <c:v>0.17391304347826086</c:v>
                </c:pt>
                <c:pt idx="9">
                  <c:v>0.47058823529411764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50-4A4F-8450-582D0D6BA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45744"/>
        <c:axId val="195644960"/>
      </c:lineChart>
      <c:lineChart>
        <c:grouping val="standard"/>
        <c:varyColors val="0"/>
        <c:ser>
          <c:idx val="1"/>
          <c:order val="1"/>
          <c:tx>
            <c:strRef>
              <c:f>'Etude puceron'!$J$64</c:f>
              <c:strCache>
                <c:ptCount val="1"/>
                <c:pt idx="0">
                  <c:v>ln(Auxiliaires psécialisés+1)/apex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'Etude puceron'!$A$65:$A$74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'Etude puceron'!$J$65:$J$74</c:f>
              <c:numCache>
                <c:formatCode>General</c:formatCode>
                <c:ptCount val="10"/>
                <c:pt idx="0">
                  <c:v>2.8332133440562162E-2</c:v>
                </c:pt>
                <c:pt idx="1">
                  <c:v>1.9254088348887369E-2</c:v>
                </c:pt>
                <c:pt idx="2">
                  <c:v>2.8546372295218697E-2</c:v>
                </c:pt>
                <c:pt idx="3">
                  <c:v>2.1754698785507124E-2</c:v>
                </c:pt>
                <c:pt idx="4">
                  <c:v>3.9949537769749445E-2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0.10425631620862481</c:v>
                </c:pt>
                <c:pt idx="9">
                  <c:v>0.12924850454918937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47704"/>
        <c:axId val="195647312"/>
      </c:lineChart>
      <c:dateAx>
        <c:axId val="1956457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4960"/>
        <c:crosses val="autoZero"/>
        <c:auto val="1"/>
        <c:lblOffset val="100"/>
        <c:baseTimeUnit val="days"/>
      </c:dateAx>
      <c:valAx>
        <c:axId val="19564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5744"/>
        <c:crosses val="autoZero"/>
        <c:crossBetween val="between"/>
      </c:valAx>
      <c:valAx>
        <c:axId val="1956473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7704"/>
        <c:crosses val="max"/>
        <c:crossBetween val="between"/>
      </c:valAx>
      <c:dateAx>
        <c:axId val="1956477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564731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Corrélation puceron/auxiliaires de</a:t>
            </a:r>
            <a:r>
              <a:rPr lang="fr-FR" baseline="0"/>
              <a:t> foyer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0.15950984251968495"/>
                  <c:y val="-0.451447214931466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'Etude puceron'!$B$12:$B$21</c:f>
              <c:numCache>
                <c:formatCode>0.00</c:formatCode>
                <c:ptCount val="10"/>
                <c:pt idx="0">
                  <c:v>0.61</c:v>
                </c:pt>
                <c:pt idx="1">
                  <c:v>0.34259259259259262</c:v>
                </c:pt>
                <c:pt idx="2">
                  <c:v>0.41666666666666669</c:v>
                </c:pt>
                <c:pt idx="3">
                  <c:v>0.43564356435643564</c:v>
                </c:pt>
                <c:pt idx="4">
                  <c:v>0.34545454545454546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  <c:pt idx="8">
                  <c:v>0.17391304347826086</c:v>
                </c:pt>
                <c:pt idx="9">
                  <c:v>0.47058823529411764</c:v>
                </c:pt>
              </c:numCache>
            </c:numRef>
          </c:xVal>
          <c:yVal>
            <c:numRef>
              <c:f>'Etude puceron'!$C$12:$C$21</c:f>
              <c:numCache>
                <c:formatCode>0.00</c:formatCode>
                <c:ptCount val="10"/>
                <c:pt idx="0">
                  <c:v>2.8332133440562162E-2</c:v>
                </c:pt>
                <c:pt idx="1">
                  <c:v>1.9254088348887369E-2</c:v>
                </c:pt>
                <c:pt idx="2">
                  <c:v>2.8546372295218697E-2</c:v>
                </c:pt>
                <c:pt idx="3">
                  <c:v>2.1754698785507124E-2</c:v>
                </c:pt>
                <c:pt idx="4">
                  <c:v>3.9949537769749445E-2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0.10425631620862481</c:v>
                </c:pt>
                <c:pt idx="9">
                  <c:v>0.12924850454918937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648488"/>
        <c:axId val="195335968"/>
      </c:scatterChart>
      <c:valAx>
        <c:axId val="195648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5968"/>
        <c:crosses val="autoZero"/>
        <c:crossBetween val="midCat"/>
      </c:valAx>
      <c:valAx>
        <c:axId val="19533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8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Thrips et auxiliaire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'Etude thrips'!$B$11</c:f>
              <c:strCache>
                <c:ptCount val="1"/>
                <c:pt idx="0">
                  <c:v>ln(thrips+1)/frappage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'Etude thrips'!$A$14:$A$21</c:f>
              <c:numCache>
                <c:formatCode>m/d/yyyy</c:formatCode>
                <c:ptCount val="8"/>
                <c:pt idx="0">
                  <c:v>44344</c:v>
                </c:pt>
                <c:pt idx="1">
                  <c:v>44349</c:v>
                </c:pt>
                <c:pt idx="2">
                  <c:v>44358</c:v>
                </c:pt>
                <c:pt idx="3">
                  <c:v>44372</c:v>
                </c:pt>
                <c:pt idx="4">
                  <c:v>44379</c:v>
                </c:pt>
                <c:pt idx="5">
                  <c:v>44386</c:v>
                </c:pt>
                <c:pt idx="6">
                  <c:v>44414</c:v>
                </c:pt>
                <c:pt idx="7">
                  <c:v>44425</c:v>
                </c:pt>
              </c:numCache>
            </c:numRef>
          </c:cat>
          <c:val>
            <c:numRef>
              <c:f>'Etude thrips'!$B$14:$B$21</c:f>
              <c:numCache>
                <c:formatCode>General</c:formatCode>
                <c:ptCount val="8"/>
                <c:pt idx="0">
                  <c:v>0</c:v>
                </c:pt>
                <c:pt idx="1">
                  <c:v>3.4657359027997263E-2</c:v>
                </c:pt>
                <c:pt idx="2">
                  <c:v>4.6209812037329684E-2</c:v>
                </c:pt>
                <c:pt idx="3">
                  <c:v>0.10466295877245663</c:v>
                </c:pt>
                <c:pt idx="4">
                  <c:v>0.29451087665300729</c:v>
                </c:pt>
                <c:pt idx="5">
                  <c:v>0.2634162479054285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B33-45FC-B7E1-160FF34A6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33224"/>
        <c:axId val="195333616"/>
      </c:lineChart>
      <c:lineChart>
        <c:grouping val="standard"/>
        <c:varyColors val="0"/>
        <c:ser>
          <c:idx val="1"/>
          <c:order val="1"/>
          <c:tx>
            <c:strRef>
              <c:f>'Etude thrips'!$C$11</c:f>
              <c:strCache>
                <c:ptCount val="1"/>
                <c:pt idx="0">
                  <c:v>ln(aux spé+1)/frappage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'Etude thrips'!$A$14:$A$21</c:f>
              <c:numCache>
                <c:formatCode>m/d/yyyy</c:formatCode>
                <c:ptCount val="8"/>
                <c:pt idx="0">
                  <c:v>44344</c:v>
                </c:pt>
                <c:pt idx="1">
                  <c:v>44349</c:v>
                </c:pt>
                <c:pt idx="2">
                  <c:v>44358</c:v>
                </c:pt>
                <c:pt idx="3">
                  <c:v>44372</c:v>
                </c:pt>
                <c:pt idx="4">
                  <c:v>44379</c:v>
                </c:pt>
                <c:pt idx="5">
                  <c:v>44386</c:v>
                </c:pt>
                <c:pt idx="6">
                  <c:v>44414</c:v>
                </c:pt>
                <c:pt idx="7">
                  <c:v>44425</c:v>
                </c:pt>
              </c:numCache>
            </c:numRef>
          </c:cat>
          <c:val>
            <c:numRef>
              <c:f>'Etude thrips'!$C$14:$C$21</c:f>
              <c:numCache>
                <c:formatCode>General</c:formatCode>
                <c:ptCount val="8"/>
                <c:pt idx="0">
                  <c:v>0</c:v>
                </c:pt>
                <c:pt idx="1">
                  <c:v>1.7328679513998631E-2</c:v>
                </c:pt>
                <c:pt idx="2">
                  <c:v>0</c:v>
                </c:pt>
                <c:pt idx="3">
                  <c:v>0.11658860715734258</c:v>
                </c:pt>
                <c:pt idx="4">
                  <c:v>0.13782765147908116</c:v>
                </c:pt>
                <c:pt idx="5">
                  <c:v>0.11945063128187033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B33-45FC-B7E1-160FF34A6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28128"/>
        <c:axId val="195334008"/>
      </c:lineChart>
      <c:dateAx>
        <c:axId val="1953332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3616"/>
        <c:crosses val="autoZero"/>
        <c:auto val="1"/>
        <c:lblOffset val="100"/>
        <c:baseTimeUnit val="days"/>
      </c:dateAx>
      <c:valAx>
        <c:axId val="19533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3224"/>
        <c:crosses val="autoZero"/>
        <c:crossBetween val="between"/>
      </c:valAx>
      <c:valAx>
        <c:axId val="195334008"/>
        <c:scaling>
          <c:orientation val="minMax"/>
          <c:max val="0.30000000000000004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528128"/>
        <c:crosses val="max"/>
        <c:crossBetween val="between"/>
      </c:valAx>
      <c:dateAx>
        <c:axId val="1945281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5334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thrips</a:t>
            </a:r>
          </a:p>
        </c:rich>
      </c:tx>
      <c:layout>
        <c:manualLayout>
          <c:xMode val="edge"/>
          <c:yMode val="edge"/>
          <c:x val="0.3570623359580052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'Etude thrips'!$A$47:$A$56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'Etude thrips'!$H$47:$H$56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3.4657359027997263E-2</c:v>
                </c:pt>
                <c:pt idx="4">
                  <c:v>4.6209812037329684E-2</c:v>
                </c:pt>
                <c:pt idx="5">
                  <c:v>0.10466295877245663</c:v>
                </c:pt>
                <c:pt idx="6">
                  <c:v>0.29451087665300729</c:v>
                </c:pt>
                <c:pt idx="7">
                  <c:v>0.2634162479054285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50-4A4F-8450-582D0D6BA42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'Etude thrips'!$A$47:$A$56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'Etude thrips'!$I$47:$I$56</c:f>
              <c:numCache>
                <c:formatCode>General</c:formatCode>
                <c:ptCount val="10"/>
                <c:pt idx="2">
                  <c:v>0</c:v>
                </c:pt>
                <c:pt idx="3">
                  <c:v>1.7328679513998631E-2</c:v>
                </c:pt>
                <c:pt idx="4">
                  <c:v>0</c:v>
                </c:pt>
                <c:pt idx="5">
                  <c:v>0.11658860715734258</c:v>
                </c:pt>
                <c:pt idx="6">
                  <c:v>0.13782765147908116</c:v>
                </c:pt>
                <c:pt idx="7">
                  <c:v>0.11945063128187033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950-4A4F-8450-582D0D6BA42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'Etude thrips'!$A$47:$A$56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'Etude thrips'!$J$47:$J$56</c:f>
              <c:numCache>
                <c:formatCode>General</c:formatCode>
                <c:ptCount val="10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950-4A4F-8450-582D0D6BA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528520"/>
        <c:axId val="194532048"/>
      </c:lineChart>
      <c:dateAx>
        <c:axId val="1945285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532048"/>
        <c:crosses val="autoZero"/>
        <c:auto val="1"/>
        <c:lblOffset val="100"/>
        <c:baseTimeUnit val="days"/>
      </c:dateAx>
      <c:valAx>
        <c:axId val="19453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528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Corrélation thrips / auxiliaires de foyer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62873097112860887"/>
                  <c:y val="-0.176342592592592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'Etude thrips'!$B$14:$B$21</c:f>
              <c:numCache>
                <c:formatCode>General</c:formatCode>
                <c:ptCount val="8"/>
                <c:pt idx="0">
                  <c:v>0</c:v>
                </c:pt>
                <c:pt idx="1">
                  <c:v>3.4657359027997263E-2</c:v>
                </c:pt>
                <c:pt idx="2">
                  <c:v>4.6209812037329684E-2</c:v>
                </c:pt>
                <c:pt idx="3">
                  <c:v>0.10466295877245663</c:v>
                </c:pt>
                <c:pt idx="4">
                  <c:v>0.29451087665300729</c:v>
                </c:pt>
                <c:pt idx="5">
                  <c:v>0.2634162479054285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'Etude thrips'!$C$14:$C$21</c:f>
              <c:numCache>
                <c:formatCode>General</c:formatCode>
                <c:ptCount val="8"/>
                <c:pt idx="0">
                  <c:v>0</c:v>
                </c:pt>
                <c:pt idx="1">
                  <c:v>1.7328679513998631E-2</c:v>
                </c:pt>
                <c:pt idx="2">
                  <c:v>0</c:v>
                </c:pt>
                <c:pt idx="3">
                  <c:v>0.11658860715734258</c:v>
                </c:pt>
                <c:pt idx="4">
                  <c:v>0.13782765147908116</c:v>
                </c:pt>
                <c:pt idx="5">
                  <c:v>0.11945063128187033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534400"/>
        <c:axId val="194532832"/>
      </c:scatterChart>
      <c:valAx>
        <c:axId val="1945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532832"/>
        <c:crosses val="autoZero"/>
        <c:crossBetween val="midCat"/>
      </c:valAx>
      <c:valAx>
        <c:axId val="19453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534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Puceron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'Méthode d''observation'!$B$26</c:f>
              <c:strCache>
                <c:ptCount val="1"/>
                <c:pt idx="0">
                  <c:v>fréquence puc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'Méthode d''observation'!$A$27:$A$36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'Méthode d''observation'!$B$27:$B$36</c:f>
              <c:numCache>
                <c:formatCode>0.00</c:formatCode>
                <c:ptCount val="10"/>
                <c:pt idx="0">
                  <c:v>0.61</c:v>
                </c:pt>
                <c:pt idx="1">
                  <c:v>0.34259259259259262</c:v>
                </c:pt>
                <c:pt idx="2">
                  <c:v>0.41666666666666669</c:v>
                </c:pt>
                <c:pt idx="3">
                  <c:v>0.43564356435643564</c:v>
                </c:pt>
                <c:pt idx="4">
                  <c:v>0.34545454545454546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  <c:pt idx="8">
                  <c:v>0.17391304347826086</c:v>
                </c:pt>
                <c:pt idx="9">
                  <c:v>0.47058823529411764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6F6-46F6-891C-824AF914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30008"/>
        <c:axId val="188904744"/>
      </c:lineChart>
      <c:lineChart>
        <c:grouping val="standard"/>
        <c:varyColors val="0"/>
        <c:ser>
          <c:idx val="1"/>
          <c:order val="1"/>
          <c:tx>
            <c:strRef>
              <c:f>'Méthode d''observation'!$C$26</c:f>
              <c:strCache>
                <c:ptCount val="1"/>
                <c:pt idx="0">
                  <c:v>ln(Aaux spé+1)/nb apex notés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'Méthode d''observation'!$A$27:$A$36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'Méthode d''observation'!$C$27:$C$36</c:f>
              <c:numCache>
                <c:formatCode>0.00</c:formatCode>
                <c:ptCount val="10"/>
                <c:pt idx="0">
                  <c:v>2.8332133440562162E-2</c:v>
                </c:pt>
                <c:pt idx="1">
                  <c:v>1.9254088348887369E-2</c:v>
                </c:pt>
                <c:pt idx="2">
                  <c:v>2.8546372295218697E-2</c:v>
                </c:pt>
                <c:pt idx="3">
                  <c:v>2.1754698785507124E-2</c:v>
                </c:pt>
                <c:pt idx="4">
                  <c:v>4.3598095869061285E-2</c:v>
                </c:pt>
                <c:pt idx="5">
                  <c:v>2.3104906018664842E-2</c:v>
                </c:pt>
                <c:pt idx="6">
                  <c:v>0.34657359027997264</c:v>
                </c:pt>
                <c:pt idx="7">
                  <c:v>0</c:v>
                </c:pt>
                <c:pt idx="8">
                  <c:v>0.10425631620862481</c:v>
                </c:pt>
                <c:pt idx="9">
                  <c:v>0.12924850454918937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6F6-46F6-891C-824AF914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30480"/>
        <c:axId val="195334792"/>
      </c:lineChart>
      <c:dateAx>
        <c:axId val="1899300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8904744"/>
        <c:crosses val="autoZero"/>
        <c:auto val="1"/>
        <c:lblOffset val="100"/>
        <c:baseTimeUnit val="days"/>
      </c:dateAx>
      <c:valAx>
        <c:axId val="188904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9930008"/>
        <c:crosses val="autoZero"/>
        <c:crossBetween val="between"/>
      </c:valAx>
      <c:valAx>
        <c:axId val="195334792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0480"/>
        <c:crosses val="max"/>
        <c:crossBetween val="between"/>
      </c:valAx>
      <c:dateAx>
        <c:axId val="1953304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533479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Auxiliaires spécifiques puceron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'Méthode d''observation'!$B$54</c:f>
              <c:strCache>
                <c:ptCount val="1"/>
                <c:pt idx="0">
                  <c:v>Total coccinelles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'Méthode d''observation'!$A$55:$A$67</c:f>
              <c:numCache>
                <c:formatCode>m/d/yyyy</c:formatCode>
                <c:ptCount val="13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44347</c:v>
                </c:pt>
                <c:pt idx="4">
                  <c:v>44349</c:v>
                </c:pt>
                <c:pt idx="5">
                  <c:v>44358</c:v>
                </c:pt>
                <c:pt idx="6">
                  <c:v>44372</c:v>
                </c:pt>
                <c:pt idx="7">
                  <c:v>44377</c:v>
                </c:pt>
                <c:pt idx="8">
                  <c:v>44379</c:v>
                </c:pt>
                <c:pt idx="9">
                  <c:v>44386</c:v>
                </c:pt>
                <c:pt idx="10">
                  <c:v>44408</c:v>
                </c:pt>
                <c:pt idx="11">
                  <c:v>44414</c:v>
                </c:pt>
                <c:pt idx="12">
                  <c:v>44425</c:v>
                </c:pt>
              </c:numCache>
            </c:numRef>
          </c:cat>
          <c:val>
            <c:numRef>
              <c:f>'Méthode d''observation'!$B$55:$B$67</c:f>
              <c:numCache>
                <c:formatCode>General</c:formatCode>
                <c:ptCount val="13"/>
                <c:pt idx="0">
                  <c:v>8</c:v>
                </c:pt>
                <c:pt idx="1">
                  <c:v>4</c:v>
                </c:pt>
                <c:pt idx="2">
                  <c:v>5</c:v>
                </c:pt>
                <c:pt idx="3">
                  <c:v>4.4000000000000004</c:v>
                </c:pt>
                <c:pt idx="4">
                  <c:v>4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54-4AC9-AA60-9A287BCD21C3}"/>
            </c:ext>
          </c:extLst>
        </c:ser>
        <c:ser>
          <c:idx val="1"/>
          <c:order val="1"/>
          <c:tx>
            <c:strRef>
              <c:f>'Méthode d''observation'!$C$54</c:f>
              <c:strCache>
                <c:ptCount val="1"/>
                <c:pt idx="0">
                  <c:v>Total syrphes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'Méthode d''observation'!$A$55:$A$67</c:f>
              <c:numCache>
                <c:formatCode>m/d/yyyy</c:formatCode>
                <c:ptCount val="13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44347</c:v>
                </c:pt>
                <c:pt idx="4">
                  <c:v>44349</c:v>
                </c:pt>
                <c:pt idx="5">
                  <c:v>44358</c:v>
                </c:pt>
                <c:pt idx="6">
                  <c:v>44372</c:v>
                </c:pt>
                <c:pt idx="7">
                  <c:v>44377</c:v>
                </c:pt>
                <c:pt idx="8">
                  <c:v>44379</c:v>
                </c:pt>
                <c:pt idx="9">
                  <c:v>44386</c:v>
                </c:pt>
                <c:pt idx="10">
                  <c:v>44408</c:v>
                </c:pt>
                <c:pt idx="11">
                  <c:v>44414</c:v>
                </c:pt>
                <c:pt idx="12">
                  <c:v>44425</c:v>
                </c:pt>
              </c:numCache>
            </c:numRef>
          </c:cat>
          <c:val>
            <c:numRef>
              <c:f>'Méthode d''observation'!$C$55:$C$67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1.2000000000000002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2.4285714285714284</c:v>
                </c:pt>
                <c:pt idx="8">
                  <c:v>3</c:v>
                </c:pt>
                <c:pt idx="9">
                  <c:v>0</c:v>
                </c:pt>
                <c:pt idx="10">
                  <c:v>3.9285714285714288</c:v>
                </c:pt>
                <c:pt idx="11">
                  <c:v>5</c:v>
                </c:pt>
                <c:pt idx="12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F54-4AC9-AA60-9A287BCD21C3}"/>
            </c:ext>
          </c:extLst>
        </c:ser>
        <c:ser>
          <c:idx val="2"/>
          <c:order val="2"/>
          <c:tx>
            <c:strRef>
              <c:f>'Méthode d''observation'!$D$54</c:f>
              <c:strCache>
                <c:ptCount val="1"/>
                <c:pt idx="0">
                  <c:v>Total parasitoides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'Méthode d''observation'!$A$55:$A$67</c:f>
              <c:numCache>
                <c:formatCode>m/d/yyyy</c:formatCode>
                <c:ptCount val="13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44347</c:v>
                </c:pt>
                <c:pt idx="4">
                  <c:v>44349</c:v>
                </c:pt>
                <c:pt idx="5">
                  <c:v>44358</c:v>
                </c:pt>
                <c:pt idx="6">
                  <c:v>44372</c:v>
                </c:pt>
                <c:pt idx="7">
                  <c:v>44377</c:v>
                </c:pt>
                <c:pt idx="8">
                  <c:v>44379</c:v>
                </c:pt>
                <c:pt idx="9">
                  <c:v>44386</c:v>
                </c:pt>
                <c:pt idx="10">
                  <c:v>44408</c:v>
                </c:pt>
                <c:pt idx="11">
                  <c:v>44414</c:v>
                </c:pt>
                <c:pt idx="12">
                  <c:v>44425</c:v>
                </c:pt>
              </c:numCache>
            </c:numRef>
          </c:cat>
          <c:val>
            <c:numRef>
              <c:f>'Méthode d''observation'!$D$55:$D$67</c:f>
              <c:numCache>
                <c:formatCode>General</c:formatCode>
                <c:ptCount val="13"/>
                <c:pt idx="0">
                  <c:v>6</c:v>
                </c:pt>
                <c:pt idx="1">
                  <c:v>1</c:v>
                </c:pt>
                <c:pt idx="2">
                  <c:v>2</c:v>
                </c:pt>
                <c:pt idx="3">
                  <c:v>2.6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F54-4AC9-AA60-9A287BCD2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331656"/>
        <c:axId val="195335576"/>
      </c:lineChart>
      <c:dateAx>
        <c:axId val="1953316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5576"/>
        <c:crosses val="autoZero"/>
        <c:auto val="1"/>
        <c:lblOffset val="100"/>
        <c:baseTimeUnit val="days"/>
      </c:dateAx>
      <c:valAx>
        <c:axId val="19533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1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Présence sur un mois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'Méthode d''observation'!$I$55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'Méthode d''observation'!$J$54:$L$54</c:f>
              <c:strCache>
                <c:ptCount val="3"/>
                <c:pt idx="0">
                  <c:v>Intégrale coccinelle</c:v>
                </c:pt>
                <c:pt idx="1">
                  <c:v>Intégrale syrphe</c:v>
                </c:pt>
                <c:pt idx="2">
                  <c:v>Intégrale parasitoïde</c:v>
                </c:pt>
              </c:strCache>
            </c:strRef>
          </c:cat>
          <c:val>
            <c:numRef>
              <c:f>'Méthode d''observation'!$J$55:$L$55</c:f>
              <c:numCache>
                <c:formatCode>General</c:formatCode>
                <c:ptCount val="3"/>
                <c:pt idx="0">
                  <c:v>129.6</c:v>
                </c:pt>
                <c:pt idx="1">
                  <c:v>51.8</c:v>
                </c:pt>
                <c:pt idx="2">
                  <c:v>66.400000000000006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5C-4E43-B9D2-248C1FD30564}"/>
            </c:ext>
          </c:extLst>
        </c:ser>
        <c:ser>
          <c:idx val="1"/>
          <c:order val="1"/>
          <c:tx>
            <c:strRef>
              <c:f>'Méthode d''observation'!$I$56</c:f>
              <c:strCache>
                <c:ptCount val="1"/>
                <c:pt idx="0">
                  <c:v>juin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'Méthode d''observation'!$J$54:$L$54</c:f>
              <c:strCache>
                <c:ptCount val="3"/>
                <c:pt idx="0">
                  <c:v>Intégrale coccinelle</c:v>
                </c:pt>
                <c:pt idx="1">
                  <c:v>Intégrale syrphe</c:v>
                </c:pt>
                <c:pt idx="2">
                  <c:v>Intégrale parasitoïde</c:v>
                </c:pt>
              </c:strCache>
            </c:strRef>
          </c:cat>
          <c:val>
            <c:numRef>
              <c:f>'Méthode d''observation'!$J$56:$L$56</c:f>
              <c:numCache>
                <c:formatCode>General</c:formatCode>
                <c:ptCount val="3"/>
                <c:pt idx="0">
                  <c:v>72.400000000000006</c:v>
                </c:pt>
                <c:pt idx="1">
                  <c:v>39.771428571428572</c:v>
                </c:pt>
                <c:pt idx="2">
                  <c:v>65.099999999999994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5C-4E43-B9D2-248C1FD30564}"/>
            </c:ext>
          </c:extLst>
        </c:ser>
        <c:ser>
          <c:idx val="2"/>
          <c:order val="2"/>
          <c:tx>
            <c:strRef>
              <c:f>'Méthode d''observation'!$I$57</c:f>
              <c:strCache>
                <c:ptCount val="1"/>
                <c:pt idx="0">
                  <c:v>juil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'Méthode d''observation'!$J$54:$L$54</c:f>
              <c:strCache>
                <c:ptCount val="3"/>
                <c:pt idx="0">
                  <c:v>Intégrale coccinelle</c:v>
                </c:pt>
                <c:pt idx="1">
                  <c:v>Intégrale syrphe</c:v>
                </c:pt>
                <c:pt idx="2">
                  <c:v>Intégrale parasitoïde</c:v>
                </c:pt>
              </c:strCache>
            </c:strRef>
          </c:cat>
          <c:val>
            <c:numRef>
              <c:f>'Méthode d''observation'!$J$57:$L$57</c:f>
              <c:numCache>
                <c:formatCode>General</c:formatCode>
                <c:ptCount val="3"/>
                <c:pt idx="0">
                  <c:v>0</c:v>
                </c:pt>
                <c:pt idx="1">
                  <c:v>59.142857142857146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5C-4E43-B9D2-248C1FD30564}"/>
            </c:ext>
          </c:extLst>
        </c:ser>
        <c:ser>
          <c:idx val="3"/>
          <c:order val="3"/>
          <c:tx>
            <c:strRef>
              <c:f>'Méthode d''observation'!$I$58</c:f>
              <c:strCache>
                <c:ptCount val="1"/>
                <c:pt idx="0">
                  <c:v>aout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'Méthode d''observation'!$J$54:$L$54</c:f>
              <c:strCache>
                <c:ptCount val="3"/>
                <c:pt idx="0">
                  <c:v>Intégrale coccinelle</c:v>
                </c:pt>
                <c:pt idx="1">
                  <c:v>Intégrale syrphe</c:v>
                </c:pt>
                <c:pt idx="2">
                  <c:v>Intégrale parasitoïde</c:v>
                </c:pt>
              </c:strCache>
            </c:strRef>
          </c:cat>
          <c:val>
            <c:numRef>
              <c:f>'Méthode d''observation'!$J$58:$L$58</c:f>
              <c:numCache>
                <c:formatCode>General</c:formatCode>
                <c:ptCount val="3"/>
                <c:pt idx="0">
                  <c:v>0</c:v>
                </c:pt>
                <c:pt idx="1">
                  <c:v>65.285714285714278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5C-4E43-B9D2-248C1FD30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329696"/>
        <c:axId val="195332440"/>
      </c:barChart>
      <c:catAx>
        <c:axId val="19532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2440"/>
        <c:crosses val="autoZero"/>
        <c:auto val="1"/>
        <c:lblAlgn val="ctr"/>
        <c:lblOffset val="100"/>
        <c:noMultiLvlLbl val="0"/>
      </c:catAx>
      <c:valAx>
        <c:axId val="19533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2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Mise en correlation nb apex</a:t>
            </a:r>
            <a:r>
              <a:rPr lang="fr-FR" baseline="0"/>
              <a:t> notés et infestation</a:t>
            </a:r>
            <a:endParaRPr lang="fr-FR"/>
          </a:p>
        </c:rich>
      </c:tx>
      <c:layout>
        <c:manualLayout>
          <c:xMode val="edge"/>
          <c:yMode val="edge"/>
          <c:x val="0.16496544673488844"/>
          <c:y val="4.1666680488001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7D319A-FCF5-42EF-85DD-9A8CE1667702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8FF2FE3-8FC0-43AD-B04C-2A7326D5EE5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>
                <c:manualLayout>
                  <c:x val="-0.15833333333333333"/>
                  <c:y val="-2.7777777777777863E-2"/>
                </c:manualLayout>
              </c:layout>
              <c:tx>
                <c:rich>
                  <a:bodyPr/>
                  <a:lstStyle/>
                  <a:p>
                    <a:fld id="{3AEA7B7E-37DA-4951-9EEC-B526224526B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0640652-9964-4C67-BFAD-C41F670768E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9DAEBE2-EC68-456A-9969-7E2B211F865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34B1A61-1680-4797-A989-37F917869E8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0BD3148-5E9C-409F-8BA1-04681575FA2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>
                <c:manualLayout>
                  <c:x val="-6.6666666666666666E-2"/>
                  <c:y val="4.1666666666666664E-2"/>
                </c:manualLayout>
              </c:layout>
              <c:tx>
                <c:rich>
                  <a:bodyPr/>
                  <a:lstStyle/>
                  <a:p>
                    <a:fld id="{687ED380-7D6B-4490-A356-A369B8D6896A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0.18055555555555558"/>
                  <c:y val="-1.3888888888888973E-2"/>
                </c:manualLayout>
              </c:layout>
              <c:tx>
                <c:rich>
                  <a:bodyPr/>
                  <a:lstStyle/>
                  <a:p>
                    <a:fld id="{C248432C-1356-41A2-A7DD-CB266052C334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D9B-457F-8996-BA4218AC0D5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B431ACA-5A9E-4CE9-8CCB-2F187074DAB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71405664916885392"/>
                  <c:y val="-0.275620807815689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'Méthode d''observation'!$H$80:$H$89</c:f>
              <c:numCache>
                <c:formatCode>General</c:formatCode>
                <c:ptCount val="10"/>
                <c:pt idx="0">
                  <c:v>100</c:v>
                </c:pt>
                <c:pt idx="1">
                  <c:v>108</c:v>
                </c:pt>
                <c:pt idx="2">
                  <c:v>84</c:v>
                </c:pt>
                <c:pt idx="3">
                  <c:v>94</c:v>
                </c:pt>
                <c:pt idx="4">
                  <c:v>55</c:v>
                </c:pt>
                <c:pt idx="5">
                  <c:v>30</c:v>
                </c:pt>
                <c:pt idx="6">
                  <c:v>4</c:v>
                </c:pt>
                <c:pt idx="7">
                  <c:v>2</c:v>
                </c:pt>
                <c:pt idx="8">
                  <c:v>23</c:v>
                </c:pt>
                <c:pt idx="9">
                  <c:v>17</c:v>
                </c:pt>
              </c:numCache>
            </c:numRef>
          </c:xVal>
          <c:yVal>
            <c:numRef>
              <c:f>'Méthode d''observation'!$I$80:$I$89</c:f>
              <c:numCache>
                <c:formatCode>General</c:formatCode>
                <c:ptCount val="10"/>
                <c:pt idx="0">
                  <c:v>0.61</c:v>
                </c:pt>
                <c:pt idx="1">
                  <c:v>0.34259259259259262</c:v>
                </c:pt>
                <c:pt idx="2">
                  <c:v>0.41666666666666669</c:v>
                </c:pt>
                <c:pt idx="3">
                  <c:v>0.44680851063829785</c:v>
                </c:pt>
                <c:pt idx="4">
                  <c:v>0.34545454545454546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  <c:pt idx="8">
                  <c:v>0.17391304347826086</c:v>
                </c:pt>
                <c:pt idx="9">
                  <c:v>0.47058823529411764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D9B-457F-8996-BA4218AC0D59}"/>
            </c:ext>
            <c:ext xmlns:c15="http://schemas.microsoft.com/office/drawing/2012/chart" uri="{02D57815-91ED-43cb-92C2-25804820EDAC}">
              <c15:datalabelsRange>
                <c15:f>'Méthode d''observation'!$A$80:$A$89</c15:f>
                <c15:dlblRangeCache>
                  <c:ptCount val="10"/>
                  <c:pt idx="0">
                    <c:v>07/05/2021</c:v>
                  </c:pt>
                  <c:pt idx="1">
                    <c:v>21/05/2021</c:v>
                  </c:pt>
                  <c:pt idx="2">
                    <c:v>28/05/2021</c:v>
                  </c:pt>
                  <c:pt idx="3">
                    <c:v>02/06/2021</c:v>
                  </c:pt>
                  <c:pt idx="4">
                    <c:v>11/06/2021</c:v>
                  </c:pt>
                  <c:pt idx="5">
                    <c:v>25/06/2021</c:v>
                  </c:pt>
                  <c:pt idx="6">
                    <c:v>02/07/2021</c:v>
                  </c:pt>
                  <c:pt idx="7">
                    <c:v>09/07/2021</c:v>
                  </c:pt>
                  <c:pt idx="8">
                    <c:v>06/08/2021</c:v>
                  </c:pt>
                  <c:pt idx="9">
                    <c:v>17/08/2021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5330872"/>
        <c:axId val="195331264"/>
      </c:scatterChart>
      <c:valAx>
        <c:axId val="195330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1264"/>
        <c:crosses val="autoZero"/>
        <c:crossBetween val="midCat"/>
      </c:valAx>
      <c:valAx>
        <c:axId val="19533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0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coccinelle et auxiliaires de foyer</a:t>
            </a:r>
          </a:p>
        </c:rich>
      </c:tx>
      <c:layout>
        <c:manualLayout>
          <c:xMode val="edge"/>
          <c:yMode val="edge"/>
          <c:x val="0.3570623359580052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'Méthode d''observation'!$I$79</c:f>
              <c:strCache>
                <c:ptCount val="1"/>
                <c:pt idx="0">
                  <c:v>Fréquence puceron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'Méthode d''observation'!$A$80:$A$89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'Méthode d''observation'!$I$80:$I$89</c:f>
              <c:numCache>
                <c:formatCode>General</c:formatCode>
                <c:ptCount val="10"/>
                <c:pt idx="0">
                  <c:v>0.61</c:v>
                </c:pt>
                <c:pt idx="1">
                  <c:v>0.34259259259259262</c:v>
                </c:pt>
                <c:pt idx="2">
                  <c:v>0.41666666666666669</c:v>
                </c:pt>
                <c:pt idx="3">
                  <c:v>0.44680851063829785</c:v>
                </c:pt>
                <c:pt idx="4">
                  <c:v>0.34545454545454546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  <c:pt idx="8">
                  <c:v>0.17391304347826086</c:v>
                </c:pt>
                <c:pt idx="9">
                  <c:v>0.47058823529411764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50-4A4F-8450-582D0D6BA422}"/>
            </c:ext>
          </c:extLst>
        </c:ser>
        <c:ser>
          <c:idx val="1"/>
          <c:order val="1"/>
          <c:tx>
            <c:strRef>
              <c:f>'Méthode d''observation'!$J$79</c:f>
              <c:strCache>
                <c:ptCount val="1"/>
                <c:pt idx="0">
                  <c:v>Auxiliaires psécialisés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'Méthode d''observation'!$A$80:$A$89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'Méthode d''observation'!$J$80:$J$89</c:f>
              <c:numCache>
                <c:formatCode>General</c:formatCode>
                <c:ptCount val="10"/>
                <c:pt idx="0">
                  <c:v>2.8332133440562162E-2</c:v>
                </c:pt>
                <c:pt idx="1">
                  <c:v>1.9254088348887369E-2</c:v>
                </c:pt>
                <c:pt idx="2">
                  <c:v>2.8546372295218697E-2</c:v>
                </c:pt>
                <c:pt idx="3">
                  <c:v>2.1754698785507124E-2</c:v>
                </c:pt>
                <c:pt idx="4">
                  <c:v>4.3598095869061285E-2</c:v>
                </c:pt>
                <c:pt idx="5">
                  <c:v>2.3104906018664842E-2</c:v>
                </c:pt>
                <c:pt idx="6">
                  <c:v>0.34657359027997264</c:v>
                </c:pt>
                <c:pt idx="7">
                  <c:v>0</c:v>
                </c:pt>
                <c:pt idx="8">
                  <c:v>0.10425631620862481</c:v>
                </c:pt>
                <c:pt idx="9">
                  <c:v>0.12924850454918937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332048"/>
        <c:axId val="195334400"/>
      </c:lineChart>
      <c:dateAx>
        <c:axId val="1953320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4400"/>
        <c:crosses val="autoZero"/>
        <c:auto val="1"/>
        <c:lblOffset val="100"/>
        <c:baseTimeUnit val="days"/>
      </c:dateAx>
      <c:valAx>
        <c:axId val="19533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3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Puceron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'Etude puceron'!$B$11</c:f>
              <c:strCache>
                <c:ptCount val="1"/>
                <c:pt idx="0">
                  <c:v>fréquence puc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'Etude puceron'!$A$12:$A$21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'Etude puceron'!$B$12:$B$21</c:f>
              <c:numCache>
                <c:formatCode>0.00</c:formatCode>
                <c:ptCount val="10"/>
                <c:pt idx="0">
                  <c:v>0.61</c:v>
                </c:pt>
                <c:pt idx="1">
                  <c:v>0.34259259259259262</c:v>
                </c:pt>
                <c:pt idx="2">
                  <c:v>0.41666666666666669</c:v>
                </c:pt>
                <c:pt idx="3">
                  <c:v>0.43564356435643564</c:v>
                </c:pt>
                <c:pt idx="4">
                  <c:v>0.34545454545454546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  <c:pt idx="8">
                  <c:v>0.17391304347826086</c:v>
                </c:pt>
                <c:pt idx="9">
                  <c:v>0.47058823529411764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6F6-46F6-891C-824AF914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46528"/>
        <c:axId val="195641824"/>
      </c:lineChart>
      <c:lineChart>
        <c:grouping val="standard"/>
        <c:varyColors val="0"/>
        <c:ser>
          <c:idx val="1"/>
          <c:order val="1"/>
          <c:tx>
            <c:strRef>
              <c:f>'Etude puceron'!$C$11</c:f>
              <c:strCache>
                <c:ptCount val="1"/>
                <c:pt idx="0">
                  <c:v>ln(Aaux spé+1)/nb apex notés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'Etude puceron'!$A$12:$A$21</c:f>
              <c:numCache>
                <c:formatCode>m/d/yyyy</c:formatCode>
                <c:ptCount val="10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44349</c:v>
                </c:pt>
                <c:pt idx="4">
                  <c:v>44358</c:v>
                </c:pt>
                <c:pt idx="5">
                  <c:v>44372</c:v>
                </c:pt>
                <c:pt idx="6">
                  <c:v>44379</c:v>
                </c:pt>
                <c:pt idx="7">
                  <c:v>44386</c:v>
                </c:pt>
                <c:pt idx="8">
                  <c:v>44414</c:v>
                </c:pt>
                <c:pt idx="9">
                  <c:v>44425</c:v>
                </c:pt>
              </c:numCache>
            </c:numRef>
          </c:cat>
          <c:val>
            <c:numRef>
              <c:f>'Etude puceron'!$C$12:$C$21</c:f>
              <c:numCache>
                <c:formatCode>0.00</c:formatCode>
                <c:ptCount val="10"/>
                <c:pt idx="0">
                  <c:v>2.8332133440562162E-2</c:v>
                </c:pt>
                <c:pt idx="1">
                  <c:v>1.9254088348887369E-2</c:v>
                </c:pt>
                <c:pt idx="2">
                  <c:v>2.8546372295218697E-2</c:v>
                </c:pt>
                <c:pt idx="3">
                  <c:v>2.1754698785507124E-2</c:v>
                </c:pt>
                <c:pt idx="4">
                  <c:v>3.9949537769749445E-2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0.10425631620862481</c:v>
                </c:pt>
                <c:pt idx="9">
                  <c:v>0.12924850454918937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6F6-46F6-891C-824AF914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46920"/>
        <c:axId val="195648880"/>
      </c:lineChart>
      <c:dateAx>
        <c:axId val="1956465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1824"/>
        <c:crosses val="autoZero"/>
        <c:auto val="1"/>
        <c:lblOffset val="100"/>
        <c:baseTimeUnit val="days"/>
      </c:dateAx>
      <c:valAx>
        <c:axId val="19564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6528"/>
        <c:crosses val="autoZero"/>
        <c:crossBetween val="between"/>
      </c:valAx>
      <c:valAx>
        <c:axId val="19564888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6920"/>
        <c:crosses val="max"/>
        <c:crossBetween val="between"/>
      </c:valAx>
      <c:dateAx>
        <c:axId val="195646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56488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Auxiliaires spécifiques puceron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'Etude puceron'!$B$39</c:f>
              <c:strCache>
                <c:ptCount val="1"/>
                <c:pt idx="0">
                  <c:v>Total coccinelles/apex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'Etude puceron'!$A$40:$A$52</c:f>
              <c:numCache>
                <c:formatCode>m/d/yyyy</c:formatCode>
                <c:ptCount val="13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44347</c:v>
                </c:pt>
                <c:pt idx="4">
                  <c:v>44349</c:v>
                </c:pt>
                <c:pt idx="5">
                  <c:v>44358</c:v>
                </c:pt>
                <c:pt idx="6">
                  <c:v>44372</c:v>
                </c:pt>
                <c:pt idx="7">
                  <c:v>44377</c:v>
                </c:pt>
                <c:pt idx="8">
                  <c:v>44379</c:v>
                </c:pt>
                <c:pt idx="9">
                  <c:v>44386</c:v>
                </c:pt>
                <c:pt idx="10">
                  <c:v>44408</c:v>
                </c:pt>
                <c:pt idx="11">
                  <c:v>44414</c:v>
                </c:pt>
                <c:pt idx="12">
                  <c:v>44425</c:v>
                </c:pt>
              </c:numCache>
            </c:numRef>
          </c:cat>
          <c:val>
            <c:numRef>
              <c:f>'Etude puceron'!$B$40:$B$52</c:f>
              <c:numCache>
                <c:formatCode>0.000</c:formatCode>
                <c:ptCount val="13"/>
                <c:pt idx="0">
                  <c:v>0.08</c:v>
                </c:pt>
                <c:pt idx="1">
                  <c:v>3.7037037037037035E-2</c:v>
                </c:pt>
                <c:pt idx="2">
                  <c:v>5.9523809523809521E-2</c:v>
                </c:pt>
                <c:pt idx="3">
                  <c:v>4.7571900047147571E-2</c:v>
                </c:pt>
                <c:pt idx="4">
                  <c:v>3.9603960396039604E-2</c:v>
                </c:pt>
                <c:pt idx="5">
                  <c:v>7.2727272727272724E-2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54-4AC9-AA60-9A287BCD21C3}"/>
            </c:ext>
          </c:extLst>
        </c:ser>
        <c:ser>
          <c:idx val="1"/>
          <c:order val="1"/>
          <c:tx>
            <c:strRef>
              <c:f>'Etude puceron'!$C$39</c:f>
              <c:strCache>
                <c:ptCount val="1"/>
                <c:pt idx="0">
                  <c:v>Total syrphes sur apex/apex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'Etude puceron'!$A$40:$A$52</c:f>
              <c:numCache>
                <c:formatCode>m/d/yyyy</c:formatCode>
                <c:ptCount val="13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44347</c:v>
                </c:pt>
                <c:pt idx="4">
                  <c:v>44349</c:v>
                </c:pt>
                <c:pt idx="5">
                  <c:v>44358</c:v>
                </c:pt>
                <c:pt idx="6">
                  <c:v>44372</c:v>
                </c:pt>
                <c:pt idx="7">
                  <c:v>44377</c:v>
                </c:pt>
                <c:pt idx="8">
                  <c:v>44379</c:v>
                </c:pt>
                <c:pt idx="9">
                  <c:v>44386</c:v>
                </c:pt>
                <c:pt idx="10">
                  <c:v>44408</c:v>
                </c:pt>
                <c:pt idx="11">
                  <c:v>44414</c:v>
                </c:pt>
                <c:pt idx="12">
                  <c:v>44425</c:v>
                </c:pt>
              </c:numCache>
            </c:numRef>
          </c:cat>
          <c:val>
            <c:numRef>
              <c:f>'Etude puceron'!$C$40:$C$52</c:f>
              <c:numCache>
                <c:formatCode>0.000</c:formatCode>
                <c:ptCount val="13"/>
                <c:pt idx="0">
                  <c:v>0.02</c:v>
                </c:pt>
                <c:pt idx="1">
                  <c:v>1.8518518518518517E-2</c:v>
                </c:pt>
                <c:pt idx="2">
                  <c:v>3.5714285714285712E-2</c:v>
                </c:pt>
                <c:pt idx="3">
                  <c:v>1.4285714285714284E-2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0.17080745341614906</c:v>
                </c:pt>
                <c:pt idx="11">
                  <c:v>0.21739130434782608</c:v>
                </c:pt>
                <c:pt idx="12">
                  <c:v>0.11764705882352941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F54-4AC9-AA60-9A287BCD21C3}"/>
            </c:ext>
          </c:extLst>
        </c:ser>
        <c:ser>
          <c:idx val="2"/>
          <c:order val="2"/>
          <c:tx>
            <c:strRef>
              <c:f>'Etude puceron'!$D$39</c:f>
              <c:strCache>
                <c:ptCount val="1"/>
                <c:pt idx="0">
                  <c:v>Total parasitoides/apex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'Etude puceron'!$A$40:$A$52</c:f>
              <c:numCache>
                <c:formatCode>m/d/yyyy</c:formatCode>
                <c:ptCount val="13"/>
                <c:pt idx="0">
                  <c:v>44323</c:v>
                </c:pt>
                <c:pt idx="1">
                  <c:v>44337</c:v>
                </c:pt>
                <c:pt idx="2">
                  <c:v>44344</c:v>
                </c:pt>
                <c:pt idx="3">
                  <c:v>44347</c:v>
                </c:pt>
                <c:pt idx="4">
                  <c:v>44349</c:v>
                </c:pt>
                <c:pt idx="5">
                  <c:v>44358</c:v>
                </c:pt>
                <c:pt idx="6">
                  <c:v>44372</c:v>
                </c:pt>
                <c:pt idx="7">
                  <c:v>44377</c:v>
                </c:pt>
                <c:pt idx="8">
                  <c:v>44379</c:v>
                </c:pt>
                <c:pt idx="9">
                  <c:v>44386</c:v>
                </c:pt>
                <c:pt idx="10">
                  <c:v>44408</c:v>
                </c:pt>
                <c:pt idx="11">
                  <c:v>44414</c:v>
                </c:pt>
                <c:pt idx="12">
                  <c:v>44425</c:v>
                </c:pt>
              </c:numCache>
            </c:numRef>
          </c:cat>
          <c:val>
            <c:numRef>
              <c:f>'Etude puceron'!$D$40:$D$52</c:f>
              <c:numCache>
                <c:formatCode>0.000</c:formatCode>
                <c:ptCount val="13"/>
                <c:pt idx="0">
                  <c:v>0.06</c:v>
                </c:pt>
                <c:pt idx="1">
                  <c:v>9.2592592592592587E-3</c:v>
                </c:pt>
                <c:pt idx="2">
                  <c:v>2.3809523809523808E-2</c:v>
                </c:pt>
                <c:pt idx="3">
                  <c:v>2.7345591702027345E-2</c:v>
                </c:pt>
                <c:pt idx="4">
                  <c:v>2.9702970297029702E-2</c:v>
                </c:pt>
                <c:pt idx="5">
                  <c:v>7.2727272727272724E-2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0.11764705882352941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F54-4AC9-AA60-9A287BCD2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642216"/>
        <c:axId val="195644176"/>
      </c:lineChart>
      <c:dateAx>
        <c:axId val="195642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4176"/>
        <c:crosses val="autoZero"/>
        <c:auto val="1"/>
        <c:lblOffset val="100"/>
        <c:baseTimeUnit val="days"/>
      </c:dateAx>
      <c:valAx>
        <c:axId val="19564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Présence des auxiliaires</a:t>
            </a:r>
            <a:r>
              <a:rPr lang="fr-FR" baseline="0"/>
              <a:t> de foyer de puceron </a:t>
            </a:r>
            <a:r>
              <a:rPr lang="fr-FR"/>
              <a:t>sur un mois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'Etude puceron'!$I$40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'Etude puceron'!$J$39:$L$39</c:f>
              <c:strCache>
                <c:ptCount val="3"/>
                <c:pt idx="0">
                  <c:v>Intégrale coccinelle/apex</c:v>
                </c:pt>
                <c:pt idx="1">
                  <c:v>Intégrale syrphe sur apex/apex</c:v>
                </c:pt>
                <c:pt idx="2">
                  <c:v>Intégrale parasitoïde/apex</c:v>
                </c:pt>
              </c:strCache>
            </c:strRef>
          </c:cat>
          <c:val>
            <c:numRef>
              <c:f>'Etude puceron'!$J$40:$L$40</c:f>
              <c:numCache>
                <c:formatCode>General</c:formatCode>
                <c:ptCount val="3"/>
                <c:pt idx="0">
                  <c:v>1.3178657865786578</c:v>
                </c:pt>
                <c:pt idx="1">
                  <c:v>0.53444444444444439</c:v>
                </c:pt>
                <c:pt idx="2">
                  <c:v>0.6772882288228822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5C-4E43-B9D2-248C1FD30564}"/>
            </c:ext>
          </c:extLst>
        </c:ser>
        <c:ser>
          <c:idx val="1"/>
          <c:order val="1"/>
          <c:tx>
            <c:strRef>
              <c:f>'Etude puceron'!$I$41</c:f>
              <c:strCache>
                <c:ptCount val="1"/>
                <c:pt idx="0">
                  <c:v>juin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'Etude puceron'!$J$39:$L$39</c:f>
              <c:strCache>
                <c:ptCount val="3"/>
                <c:pt idx="0">
                  <c:v>Intégrale coccinelle/apex</c:v>
                </c:pt>
                <c:pt idx="1">
                  <c:v>Intégrale syrphe sur apex/apex</c:v>
                </c:pt>
                <c:pt idx="2">
                  <c:v>Intégrale parasitoïde/apex</c:v>
                </c:pt>
              </c:strCache>
            </c:strRef>
          </c:cat>
          <c:val>
            <c:numRef>
              <c:f>'Etude puceron'!$J$41:$L$41</c:f>
              <c:numCache>
                <c:formatCode>General</c:formatCode>
                <c:ptCount val="3"/>
                <c:pt idx="0">
                  <c:v>1.1017573185890017</c:v>
                </c:pt>
                <c:pt idx="1">
                  <c:v>1.4285714285714284E-2</c:v>
                </c:pt>
                <c:pt idx="2">
                  <c:v>1.027075564699327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5C-4E43-B9D2-248C1FD30564}"/>
            </c:ext>
          </c:extLst>
        </c:ser>
        <c:ser>
          <c:idx val="2"/>
          <c:order val="2"/>
          <c:tx>
            <c:strRef>
              <c:f>'Etude puceron'!$I$42</c:f>
              <c:strCache>
                <c:ptCount val="1"/>
                <c:pt idx="0">
                  <c:v>juil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'Etude puceron'!$J$39:$L$39</c:f>
              <c:strCache>
                <c:ptCount val="3"/>
                <c:pt idx="0">
                  <c:v>Intégrale coccinelle/apex</c:v>
                </c:pt>
                <c:pt idx="1">
                  <c:v>Intégrale syrphe sur apex/apex</c:v>
                </c:pt>
                <c:pt idx="2">
                  <c:v>Intégrale parasitoïde/apex</c:v>
                </c:pt>
              </c:strCache>
            </c:strRef>
          </c:cat>
          <c:val>
            <c:numRef>
              <c:f>'Etude puceron'!$J$42:$L$42</c:f>
              <c:numCache>
                <c:formatCode>General</c:formatCode>
                <c:ptCount val="3"/>
                <c:pt idx="0">
                  <c:v>0</c:v>
                </c:pt>
                <c:pt idx="1">
                  <c:v>1.8788819875776397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5C-4E43-B9D2-248C1FD30564}"/>
            </c:ext>
          </c:extLst>
        </c:ser>
        <c:ser>
          <c:idx val="3"/>
          <c:order val="3"/>
          <c:tx>
            <c:strRef>
              <c:f>'Etude puceron'!$I$43</c:f>
              <c:strCache>
                <c:ptCount val="1"/>
                <c:pt idx="0">
                  <c:v>aout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'Etude puceron'!$J$39:$L$39</c:f>
              <c:strCache>
                <c:ptCount val="3"/>
                <c:pt idx="0">
                  <c:v>Intégrale coccinelle/apex</c:v>
                </c:pt>
                <c:pt idx="1">
                  <c:v>Intégrale syrphe sur apex/apex</c:v>
                </c:pt>
                <c:pt idx="2">
                  <c:v>Intégrale parasitoïde/apex</c:v>
                </c:pt>
              </c:strCache>
            </c:strRef>
          </c:cat>
          <c:val>
            <c:numRef>
              <c:f>'Etude puceron'!$J$43:$L$43</c:f>
              <c:numCache>
                <c:formatCode>General</c:formatCode>
                <c:ptCount val="3"/>
                <c:pt idx="0">
                  <c:v>0</c:v>
                </c:pt>
                <c:pt idx="1">
                  <c:v>3.0073072707343806</c:v>
                </c:pt>
                <c:pt idx="2">
                  <c:v>0.6470588235294118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5C-4E43-B9D2-248C1FD30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643784"/>
        <c:axId val="195644568"/>
      </c:barChart>
      <c:catAx>
        <c:axId val="195643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4568"/>
        <c:crosses val="autoZero"/>
        <c:auto val="1"/>
        <c:lblAlgn val="ctr"/>
        <c:lblOffset val="100"/>
        <c:noMultiLvlLbl val="0"/>
      </c:catAx>
      <c:valAx>
        <c:axId val="195644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64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759884</xdr:colOff>
      <xdr:row>1</xdr:row>
      <xdr:rowOff>2117</xdr:rowOff>
    </xdr:from>
    <xdr:to>
      <xdr:col>15</xdr:col>
      <xdr:colOff>550334</xdr:colOff>
      <xdr:row>60</xdr:row>
      <xdr:rowOff>11642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1058</xdr:colOff>
      <xdr:row>73</xdr:row>
      <xdr:rowOff>4233</xdr:rowOff>
    </xdr:from>
    <xdr:to>
      <xdr:col>15</xdr:col>
      <xdr:colOff>562599</xdr:colOff>
      <xdr:row>95</xdr:row>
      <xdr:rowOff>86899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9391" y="12577233"/>
          <a:ext cx="8181541" cy="4273666"/>
        </a:xfrm>
        <a:prstGeom prst="rect">
          <a:avLst/>
        </a:prstGeom>
      </xdr:spPr>
    </xdr:pic>
    <xdr:clientData/>
  </xdr:twoCellAnchor>
  <xdr:twoCellAnchor editAs="oneCell">
    <xdr:from>
      <xdr:col>4</xdr:col>
      <xdr:colOff>754591</xdr:colOff>
      <xdr:row>96</xdr:row>
      <xdr:rowOff>3175</xdr:rowOff>
    </xdr:from>
    <xdr:to>
      <xdr:col>15</xdr:col>
      <xdr:colOff>560229</xdr:colOff>
      <xdr:row>122</xdr:row>
      <xdr:rowOff>24942</xdr:rowOff>
    </xdr:to>
    <xdr:pic>
      <xdr:nvPicPr>
        <xdr:cNvPr id="6" name="Imag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60924" y="16957675"/>
          <a:ext cx="8187638" cy="4974767"/>
        </a:xfrm>
        <a:prstGeom prst="rect">
          <a:avLst/>
        </a:prstGeom>
      </xdr:spPr>
    </xdr:pic>
    <xdr:clientData/>
  </xdr:twoCellAnchor>
  <xdr:twoCellAnchor editAs="oneCell">
    <xdr:from>
      <xdr:col>5</xdr:col>
      <xdr:colOff>1059</xdr:colOff>
      <xdr:row>123</xdr:row>
      <xdr:rowOff>3175</xdr:rowOff>
    </xdr:from>
    <xdr:to>
      <xdr:col>15</xdr:col>
      <xdr:colOff>568697</xdr:colOff>
      <xdr:row>136</xdr:row>
      <xdr:rowOff>26252</xdr:rowOff>
    </xdr:to>
    <xdr:pic>
      <xdr:nvPicPr>
        <xdr:cNvPr id="7" name="Imag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9392" y="22101175"/>
          <a:ext cx="8187638" cy="249957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60</xdr:row>
      <xdr:rowOff>85725</xdr:rowOff>
    </xdr:from>
    <xdr:to>
      <xdr:col>15</xdr:col>
      <xdr:colOff>567638</xdr:colOff>
      <xdr:row>72</xdr:row>
      <xdr:rowOff>104213</xdr:rowOff>
    </xdr:to>
    <xdr:pic>
      <xdr:nvPicPr>
        <xdr:cNvPr id="9" name="Imag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68333" y="10182225"/>
          <a:ext cx="8187638" cy="230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36</xdr:row>
      <xdr:rowOff>128587</xdr:rowOff>
    </xdr:from>
    <xdr:to>
      <xdr:col>6</xdr:col>
      <xdr:colOff>323850</xdr:colOff>
      <xdr:row>51</xdr:row>
      <xdr:rowOff>14287</xdr:rowOff>
    </xdr:to>
    <xdr:graphicFrame macro="">
      <xdr:nvGraphicFramePr>
        <xdr:cNvPr id="2" name="Graphiqu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685800</xdr:colOff>
      <xdr:row>48</xdr:row>
      <xdr:rowOff>52387</xdr:rowOff>
    </xdr:from>
    <xdr:to>
      <xdr:col>20</xdr:col>
      <xdr:colOff>657225</xdr:colOff>
      <xdr:row>60</xdr:row>
      <xdr:rowOff>157162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685799</xdr:colOff>
      <xdr:row>61</xdr:row>
      <xdr:rowOff>9525</xdr:rowOff>
    </xdr:from>
    <xdr:to>
      <xdr:col>20</xdr:col>
      <xdr:colOff>695324</xdr:colOff>
      <xdr:row>77</xdr:row>
      <xdr:rowOff>71437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276225</xdr:colOff>
      <xdr:row>91</xdr:row>
      <xdr:rowOff>128586</xdr:rowOff>
    </xdr:from>
    <xdr:to>
      <xdr:col>7</xdr:col>
      <xdr:colOff>28575</xdr:colOff>
      <xdr:row>107</xdr:row>
      <xdr:rowOff>95249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190500</xdr:colOff>
      <xdr:row>90</xdr:row>
      <xdr:rowOff>123825</xdr:rowOff>
    </xdr:from>
    <xdr:to>
      <xdr:col>16</xdr:col>
      <xdr:colOff>285750</xdr:colOff>
      <xdr:row>110</xdr:row>
      <xdr:rowOff>42863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0.08133</cdr:x>
      <cdr:y>0.12133</cdr:y>
    </cdr:from>
    <cdr:to>
      <cdr:x>0.28765</cdr:x>
      <cdr:y>0.82631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14350" y="452438"/>
          <a:ext cx="130492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00FF00">
            <a:alpha val="49020"/>
          </a:srgbClr>
        </a:solidFill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pPr algn="ctr"/>
          <a:r>
            <a:rPr lang="fr-FR" sz="1100"/>
            <a:t>Croissance tige</a:t>
          </a:r>
        </a:p>
      </cdr:txBody>
    </cdr:sp>
  </cdr:relSizeAnchor>
  <cdr:relSizeAnchor xmlns:cdr="http://schemas.openxmlformats.org/drawingml/2006/chartDrawing">
    <cdr:from>
      <cdr:x>0.28815</cdr:x>
      <cdr:y>0.12346</cdr:y>
    </cdr:from>
    <cdr:to>
      <cdr:x>0.40813</cdr:x>
      <cdr:y>0.82844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1822450" y="460375"/>
          <a:ext cx="75882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66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Début</a:t>
          </a:r>
          <a:r>
            <a:rPr lang="fr-FR" sz="1100" baseline="0"/>
            <a:t> flo</a:t>
          </a:r>
          <a:endParaRPr lang="fr-FR" sz="1100"/>
        </a:p>
      </cdr:txBody>
    </cdr:sp>
  </cdr:relSizeAnchor>
  <cdr:relSizeAnchor xmlns:cdr="http://schemas.openxmlformats.org/drawingml/2006/chartDrawing">
    <cdr:from>
      <cdr:x>0.40863</cdr:x>
      <cdr:y>0.12346</cdr:y>
    </cdr:from>
    <cdr:to>
      <cdr:x>0.59187</cdr:x>
      <cdr:y>0.82844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2584450" y="460375"/>
          <a:ext cx="115887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Fin croissance</a:t>
          </a:r>
        </a:p>
        <a:p xmlns:a="http://schemas.openxmlformats.org/drawingml/2006/main">
          <a:pPr algn="ctr"/>
          <a:r>
            <a:rPr lang="fr-FR" sz="1100" baseline="0"/>
            <a:t>pleine flo</a:t>
          </a:r>
          <a:endParaRPr lang="fr-FR" sz="1100"/>
        </a:p>
      </cdr:txBody>
    </cdr:sp>
  </cdr:relSizeAnchor>
  <cdr:relSizeAnchor xmlns:cdr="http://schemas.openxmlformats.org/drawingml/2006/chartDrawing">
    <cdr:from>
      <cdr:x>0.59237</cdr:x>
      <cdr:y>0.12601</cdr:y>
    </cdr:from>
    <cdr:to>
      <cdr:x>0.76958</cdr:x>
      <cdr:y>0.83099</cdr:y>
    </cdr:to>
    <cdr:sp macro="" textlink="">
      <cdr:nvSpPr>
        <cdr:cNvPr id="5" name="ZoneTexte 1"/>
        <cdr:cNvSpPr txBox="1"/>
      </cdr:nvSpPr>
      <cdr:spPr>
        <a:xfrm xmlns:a="http://schemas.openxmlformats.org/drawingml/2006/main">
          <a:off x="3746500" y="469900"/>
          <a:ext cx="112077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Fin croissance</a:t>
          </a:r>
        </a:p>
        <a:p xmlns:a="http://schemas.openxmlformats.org/drawingml/2006/main">
          <a:pPr algn="ctr"/>
          <a:r>
            <a:rPr lang="fr-FR" sz="1100" baseline="0"/>
            <a:t>fin floraison</a:t>
          </a:r>
          <a:endParaRPr lang="fr-FR" sz="1100"/>
        </a:p>
      </cdr:txBody>
    </cdr:sp>
  </cdr:relSizeAnchor>
  <cdr:relSizeAnchor xmlns:cdr="http://schemas.openxmlformats.org/drawingml/2006/chartDrawing">
    <cdr:from>
      <cdr:x>0.76857</cdr:x>
      <cdr:y>0.12601</cdr:y>
    </cdr:from>
    <cdr:to>
      <cdr:x>0.96536</cdr:x>
      <cdr:y>0.83099</cdr:y>
    </cdr:to>
    <cdr:sp macro="" textlink="">
      <cdr:nvSpPr>
        <cdr:cNvPr id="6" name="ZoneTexte 1"/>
        <cdr:cNvSpPr txBox="1"/>
      </cdr:nvSpPr>
      <cdr:spPr>
        <a:xfrm xmlns:a="http://schemas.openxmlformats.org/drawingml/2006/main">
          <a:off x="4860925" y="469900"/>
          <a:ext cx="1244600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66FF66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Redémarrage croissance</a:t>
          </a:r>
        </a:p>
        <a:p xmlns:a="http://schemas.openxmlformats.org/drawingml/2006/main">
          <a:pPr algn="ctr"/>
          <a:r>
            <a:rPr lang="fr-FR" sz="1100" baseline="0"/>
            <a:t>fin floraison</a:t>
          </a:r>
          <a:endParaRPr lang="fr-FR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21</xdr:row>
      <xdr:rowOff>128587</xdr:rowOff>
    </xdr:from>
    <xdr:to>
      <xdr:col>6</xdr:col>
      <xdr:colOff>323850</xdr:colOff>
      <xdr:row>36</xdr:row>
      <xdr:rowOff>14287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152400</xdr:colOff>
      <xdr:row>37</xdr:row>
      <xdr:rowOff>180975</xdr:rowOff>
    </xdr:from>
    <xdr:to>
      <xdr:col>19</xdr:col>
      <xdr:colOff>123825</xdr:colOff>
      <xdr:row>45</xdr:row>
      <xdr:rowOff>138112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104774</xdr:colOff>
      <xdr:row>45</xdr:row>
      <xdr:rowOff>152400</xdr:rowOff>
    </xdr:from>
    <xdr:to>
      <xdr:col>19</xdr:col>
      <xdr:colOff>114299</xdr:colOff>
      <xdr:row>62</xdr:row>
      <xdr:rowOff>23812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276225</xdr:colOff>
      <xdr:row>76</xdr:row>
      <xdr:rowOff>128586</xdr:rowOff>
    </xdr:from>
    <xdr:to>
      <xdr:col>7</xdr:col>
      <xdr:colOff>28575</xdr:colOff>
      <xdr:row>92</xdr:row>
      <xdr:rowOff>95249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190500</xdr:colOff>
      <xdr:row>75</xdr:row>
      <xdr:rowOff>123825</xdr:rowOff>
    </xdr:from>
    <xdr:to>
      <xdr:col>16</xdr:col>
      <xdr:colOff>285750</xdr:colOff>
      <xdr:row>95</xdr:row>
      <xdr:rowOff>42863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447675</xdr:colOff>
      <xdr:row>21</xdr:row>
      <xdr:rowOff>119062</xdr:rowOff>
    </xdr:from>
    <xdr:to>
      <xdr:col>12</xdr:col>
      <xdr:colOff>314325</xdr:colOff>
      <xdr:row>36</xdr:row>
      <xdr:rowOff>4762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0.08133</cdr:x>
      <cdr:y>0.12133</cdr:y>
    </cdr:from>
    <cdr:to>
      <cdr:x>0.28765</cdr:x>
      <cdr:y>0.82631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14350" y="452438"/>
          <a:ext cx="130492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00FF00">
            <a:alpha val="49020"/>
          </a:srgbClr>
        </a:solidFill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pPr algn="ctr"/>
          <a:r>
            <a:rPr lang="fr-FR" sz="1100"/>
            <a:t>Croissance tige</a:t>
          </a:r>
        </a:p>
      </cdr:txBody>
    </cdr:sp>
  </cdr:relSizeAnchor>
  <cdr:relSizeAnchor xmlns:cdr="http://schemas.openxmlformats.org/drawingml/2006/chartDrawing">
    <cdr:from>
      <cdr:x>0.28815</cdr:x>
      <cdr:y>0.12346</cdr:y>
    </cdr:from>
    <cdr:to>
      <cdr:x>0.40813</cdr:x>
      <cdr:y>0.82844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1822450" y="460375"/>
          <a:ext cx="75882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66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Début</a:t>
          </a:r>
          <a:r>
            <a:rPr lang="fr-FR" sz="1100" baseline="0"/>
            <a:t> flo</a:t>
          </a:r>
          <a:endParaRPr lang="fr-FR" sz="1100"/>
        </a:p>
      </cdr:txBody>
    </cdr:sp>
  </cdr:relSizeAnchor>
  <cdr:relSizeAnchor xmlns:cdr="http://schemas.openxmlformats.org/drawingml/2006/chartDrawing">
    <cdr:from>
      <cdr:x>0.40863</cdr:x>
      <cdr:y>0.12346</cdr:y>
    </cdr:from>
    <cdr:to>
      <cdr:x>0.59187</cdr:x>
      <cdr:y>0.82844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2584450" y="460375"/>
          <a:ext cx="115887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Fin croissance</a:t>
          </a:r>
        </a:p>
        <a:p xmlns:a="http://schemas.openxmlformats.org/drawingml/2006/main">
          <a:pPr algn="ctr"/>
          <a:r>
            <a:rPr lang="fr-FR" sz="1100" baseline="0"/>
            <a:t>pleine flo</a:t>
          </a:r>
          <a:endParaRPr lang="fr-FR" sz="1100"/>
        </a:p>
      </cdr:txBody>
    </cdr:sp>
  </cdr:relSizeAnchor>
  <cdr:relSizeAnchor xmlns:cdr="http://schemas.openxmlformats.org/drawingml/2006/chartDrawing">
    <cdr:from>
      <cdr:x>0.59237</cdr:x>
      <cdr:y>0.12601</cdr:y>
    </cdr:from>
    <cdr:to>
      <cdr:x>0.76958</cdr:x>
      <cdr:y>0.83099</cdr:y>
    </cdr:to>
    <cdr:sp macro="" textlink="">
      <cdr:nvSpPr>
        <cdr:cNvPr id="5" name="ZoneTexte 1"/>
        <cdr:cNvSpPr txBox="1"/>
      </cdr:nvSpPr>
      <cdr:spPr>
        <a:xfrm xmlns:a="http://schemas.openxmlformats.org/drawingml/2006/main">
          <a:off x="3746500" y="469900"/>
          <a:ext cx="112077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Fin croissance</a:t>
          </a:r>
        </a:p>
        <a:p xmlns:a="http://schemas.openxmlformats.org/drawingml/2006/main">
          <a:pPr algn="ctr"/>
          <a:r>
            <a:rPr lang="fr-FR" sz="1100" baseline="0"/>
            <a:t>fin floraison</a:t>
          </a:r>
          <a:endParaRPr lang="fr-FR" sz="1100"/>
        </a:p>
      </cdr:txBody>
    </cdr:sp>
  </cdr:relSizeAnchor>
  <cdr:relSizeAnchor xmlns:cdr="http://schemas.openxmlformats.org/drawingml/2006/chartDrawing">
    <cdr:from>
      <cdr:x>0.76857</cdr:x>
      <cdr:y>0.12856</cdr:y>
    </cdr:from>
    <cdr:to>
      <cdr:x>0.96536</cdr:x>
      <cdr:y>0.83354</cdr:y>
    </cdr:to>
    <cdr:sp macro="" textlink="">
      <cdr:nvSpPr>
        <cdr:cNvPr id="6" name="ZoneTexte 1"/>
        <cdr:cNvSpPr txBox="1"/>
      </cdr:nvSpPr>
      <cdr:spPr>
        <a:xfrm xmlns:a="http://schemas.openxmlformats.org/drawingml/2006/main">
          <a:off x="4860898" y="479421"/>
          <a:ext cx="1244618" cy="2628897"/>
        </a:xfrm>
        <a:prstGeom xmlns:a="http://schemas.openxmlformats.org/drawingml/2006/main" prst="rect">
          <a:avLst/>
        </a:prstGeom>
        <a:solidFill xmlns:a="http://schemas.openxmlformats.org/drawingml/2006/main">
          <a:srgbClr val="66FF66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Redémarrage croissance</a:t>
          </a:r>
        </a:p>
        <a:p xmlns:a="http://schemas.openxmlformats.org/drawingml/2006/main">
          <a:pPr algn="ctr"/>
          <a:r>
            <a:rPr lang="fr-FR" sz="1100" baseline="0"/>
            <a:t>fin floraison</a:t>
          </a:r>
          <a:endParaRPr lang="fr-FR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21</xdr:row>
      <xdr:rowOff>147637</xdr:rowOff>
    </xdr:from>
    <xdr:to>
      <xdr:col>6</xdr:col>
      <xdr:colOff>190500</xdr:colOff>
      <xdr:row>36</xdr:row>
      <xdr:rowOff>33337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142875</xdr:colOff>
      <xdr:row>56</xdr:row>
      <xdr:rowOff>166687</xdr:rowOff>
    </xdr:from>
    <xdr:to>
      <xdr:col>9</xdr:col>
      <xdr:colOff>209550</xdr:colOff>
      <xdr:row>76</xdr:row>
      <xdr:rowOff>85725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285750</xdr:colOff>
      <xdr:row>21</xdr:row>
      <xdr:rowOff>147637</xdr:rowOff>
    </xdr:from>
    <xdr:to>
      <xdr:col>12</xdr:col>
      <xdr:colOff>152400</xdr:colOff>
      <xdr:row>36</xdr:row>
      <xdr:rowOff>33337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0.08133</cdr:x>
      <cdr:y>0.12133</cdr:y>
    </cdr:from>
    <cdr:to>
      <cdr:x>0.28765</cdr:x>
      <cdr:y>0.82631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14350" y="452438"/>
          <a:ext cx="130492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00FF00">
            <a:alpha val="49020"/>
          </a:srgbClr>
        </a:solidFill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pPr algn="ctr"/>
          <a:r>
            <a:rPr lang="fr-FR" sz="1100"/>
            <a:t>Croissance tige</a:t>
          </a:r>
        </a:p>
      </cdr:txBody>
    </cdr:sp>
  </cdr:relSizeAnchor>
  <cdr:relSizeAnchor xmlns:cdr="http://schemas.openxmlformats.org/drawingml/2006/chartDrawing">
    <cdr:from>
      <cdr:x>0.28815</cdr:x>
      <cdr:y>0.12346</cdr:y>
    </cdr:from>
    <cdr:to>
      <cdr:x>0.40813</cdr:x>
      <cdr:y>0.82844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1822450" y="460375"/>
          <a:ext cx="75882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66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Début</a:t>
          </a:r>
          <a:r>
            <a:rPr lang="fr-FR" sz="1100" baseline="0"/>
            <a:t> flo</a:t>
          </a:r>
          <a:endParaRPr lang="fr-FR" sz="1100"/>
        </a:p>
      </cdr:txBody>
    </cdr:sp>
  </cdr:relSizeAnchor>
  <cdr:relSizeAnchor xmlns:cdr="http://schemas.openxmlformats.org/drawingml/2006/chartDrawing">
    <cdr:from>
      <cdr:x>0.40863</cdr:x>
      <cdr:y>0.12346</cdr:y>
    </cdr:from>
    <cdr:to>
      <cdr:x>0.59187</cdr:x>
      <cdr:y>0.82844</cdr:y>
    </cdr:to>
    <cdr:sp macro="" textlink="">
      <cdr:nvSpPr>
        <cdr:cNvPr id="4" name="ZoneTexte 1"/>
        <cdr:cNvSpPr txBox="1"/>
      </cdr:nvSpPr>
      <cdr:spPr>
        <a:xfrm xmlns:a="http://schemas.openxmlformats.org/drawingml/2006/main">
          <a:off x="2584450" y="460375"/>
          <a:ext cx="115887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Fin croissance</a:t>
          </a:r>
        </a:p>
        <a:p xmlns:a="http://schemas.openxmlformats.org/drawingml/2006/main">
          <a:pPr algn="ctr"/>
          <a:r>
            <a:rPr lang="fr-FR" sz="1100" baseline="0"/>
            <a:t>pleine flo</a:t>
          </a:r>
          <a:endParaRPr lang="fr-FR" sz="1100"/>
        </a:p>
      </cdr:txBody>
    </cdr:sp>
  </cdr:relSizeAnchor>
  <cdr:relSizeAnchor xmlns:cdr="http://schemas.openxmlformats.org/drawingml/2006/chartDrawing">
    <cdr:from>
      <cdr:x>0.59237</cdr:x>
      <cdr:y>0.12601</cdr:y>
    </cdr:from>
    <cdr:to>
      <cdr:x>0.76958</cdr:x>
      <cdr:y>0.83099</cdr:y>
    </cdr:to>
    <cdr:sp macro="" textlink="">
      <cdr:nvSpPr>
        <cdr:cNvPr id="5" name="ZoneTexte 1"/>
        <cdr:cNvSpPr txBox="1"/>
      </cdr:nvSpPr>
      <cdr:spPr>
        <a:xfrm xmlns:a="http://schemas.openxmlformats.org/drawingml/2006/main">
          <a:off x="3746500" y="469900"/>
          <a:ext cx="1120775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Fin croissance</a:t>
          </a:r>
        </a:p>
        <a:p xmlns:a="http://schemas.openxmlformats.org/drawingml/2006/main">
          <a:pPr algn="ctr"/>
          <a:r>
            <a:rPr lang="fr-FR" sz="1100" baseline="0"/>
            <a:t>fin floraison</a:t>
          </a:r>
          <a:endParaRPr lang="fr-FR" sz="1100"/>
        </a:p>
      </cdr:txBody>
    </cdr:sp>
  </cdr:relSizeAnchor>
  <cdr:relSizeAnchor xmlns:cdr="http://schemas.openxmlformats.org/drawingml/2006/chartDrawing">
    <cdr:from>
      <cdr:x>0.76857</cdr:x>
      <cdr:y>0.12601</cdr:y>
    </cdr:from>
    <cdr:to>
      <cdr:x>0.96536</cdr:x>
      <cdr:y>0.83099</cdr:y>
    </cdr:to>
    <cdr:sp macro="" textlink="">
      <cdr:nvSpPr>
        <cdr:cNvPr id="6" name="ZoneTexte 1"/>
        <cdr:cNvSpPr txBox="1"/>
      </cdr:nvSpPr>
      <cdr:spPr>
        <a:xfrm xmlns:a="http://schemas.openxmlformats.org/drawingml/2006/main">
          <a:off x="4860925" y="469900"/>
          <a:ext cx="1244600" cy="2628900"/>
        </a:xfrm>
        <a:prstGeom xmlns:a="http://schemas.openxmlformats.org/drawingml/2006/main" prst="rect">
          <a:avLst/>
        </a:prstGeom>
        <a:solidFill xmlns:a="http://schemas.openxmlformats.org/drawingml/2006/main">
          <a:srgbClr val="66FF66">
            <a:alpha val="49020"/>
          </a:srgbClr>
        </a:solidFill>
      </cdr:spPr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Redémarrage croissance</a:t>
          </a:r>
        </a:p>
        <a:p xmlns:a="http://schemas.openxmlformats.org/drawingml/2006/main">
          <a:pPr algn="ctr"/>
          <a:r>
            <a:rPr lang="fr-FR" sz="1100" baseline="0"/>
            <a:t>fin floraison</a:t>
          </a:r>
          <a:endParaRPr lang="fr-FR" sz="1100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ain FERRE" refreshedDate="44614.439568171299" createdVersion="5" refreshedVersion="5" minRefreshableVersion="3" recordCount="131">
  <cacheSource type="worksheet">
    <worksheetSource ref="A1:CD1048576" sheet="Données_brutes"/>
  </cacheSource>
  <cacheFields count="82">
    <cacheField name="Essai" numFmtId="0">
      <sharedItems containsBlank="1"/>
    </cacheField>
    <cacheField name="Localisation" numFmtId="0">
      <sharedItems containsBlank="1"/>
    </cacheField>
    <cacheField name="Date notation" numFmtId="0">
      <sharedItems containsNonDate="0" containsDate="1" containsString="0" containsBlank="1" minDate="2021-05-07T00:00:00" maxDate="2021-08-18T00:00:00" count="11">
        <d v="2021-05-07T00:00:00"/>
        <d v="2021-05-21T00:00:00"/>
        <d v="2021-05-28T00:00:00"/>
        <d v="2021-06-02T00:00:00"/>
        <d v="2021-06-11T00:00:00"/>
        <d v="2021-06-25T00:00:00"/>
        <d v="2021-07-02T00:00:00"/>
        <d v="2021-07-09T00:00:00"/>
        <d v="2021-08-06T00:00:00"/>
        <d v="2021-08-17T00:00:00"/>
        <m/>
      </sharedItems>
    </cacheField>
    <cacheField name="Nom de observateurs" numFmtId="0">
      <sharedItems containsNonDate="0" containsString="0" containsBlank="1"/>
    </cacheField>
    <cacheField name="Stade phénologique (arrêt de croissance, Jeune pousse, boutons, floraison, fin floraison)" numFmtId="0">
      <sharedItems containsBlank="1"/>
    </cacheField>
    <cacheField name="Climat (ensoleillé, nuageux, pluvieux)" numFmtId="0">
      <sharedItems containsNonDate="0" containsString="0" containsBlank="1"/>
    </cacheField>
    <cacheField name="Température" numFmtId="0">
      <sharedItems containsNonDate="0" containsString="0" containsBlank="1"/>
    </cacheField>
    <cacheField name="Type d'observation apex : visuel ou frappage" numFmtId="0">
      <sharedItems containsBlank="1" count="4">
        <s v="Visu"/>
        <s v="Frap"/>
        <m/>
        <s v="Type d'observation apex : visuel ou frappage" u="1"/>
      </sharedItems>
    </cacheField>
    <cacheField name="PUCERON" numFmtId="0">
      <sharedItems containsNonDate="0" containsString="0" containsBlank="1"/>
    </cacheField>
    <cacheField name="Nb d'apex avec puceron M. rosae" numFmtId="0">
      <sharedItems containsBlank="1" containsMixedTypes="1" containsNumber="1" containsInteger="1" minValue="0" maxValue="60"/>
    </cacheField>
    <cacheField name="Nb d'apex avec puceron M. euphorbiae" numFmtId="0">
      <sharedItems containsString="0" containsBlank="1" containsNumber="1" containsInteger="1" minValue="0" maxValue="1"/>
    </cacheField>
    <cacheField name="Total d'apex avec puceron" numFmtId="0">
      <sharedItems containsString="0" containsBlank="1" containsNumber="1" containsInteger="1" minValue="0" maxValue="61"/>
    </cacheField>
    <cacheField name="Nb d'apex notés visuellement" numFmtId="0">
      <sharedItems containsString="0" containsBlank="1" containsNumber="1" containsInteger="1" minValue="1" maxValue="100"/>
    </cacheField>
    <cacheField name="Nb de frappages" numFmtId="0">
      <sharedItems containsString="0" containsBlank="1" containsNumber="1" containsInteger="1" minValue="1" maxValue="17"/>
    </cacheField>
    <cacheField name="MUTUALISTE" numFmtId="0">
      <sharedItems containsNonDate="0" containsString="0" containsBlank="1"/>
    </cacheField>
    <cacheField name="Nb d'apex avec fourmis" numFmtId="0">
      <sharedItems containsString="0" containsBlank="1" containsNumber="1" containsInteger="1" minValue="2" maxValue="2"/>
    </cacheField>
    <cacheField name="Autres PHYTOPHAGES" numFmtId="0">
      <sharedItems containsNonDate="0" containsString="0" containsBlank="1"/>
    </cacheField>
    <cacheField name="Aphrophore larve" numFmtId="0">
      <sharedItems containsString="0" containsBlank="1" containsNumber="1" containsInteger="1" minValue="1" maxValue="50"/>
    </cacheField>
    <cacheField name="Aphrophore adulte" numFmtId="0">
      <sharedItems containsString="0" containsBlank="1" containsNumber="1" containsInteger="1" minValue="1" maxValue="3"/>
    </cacheField>
    <cacheField name="Penthilia nigra (Cercope noir + 2 tache rousse thorax)" numFmtId="0">
      <sharedItems containsString="0" containsBlank="1" containsNumber="1" containsInteger="1" minValue="1" maxValue="1"/>
    </cacheField>
    <cacheField name="Charançon ptt noir metalisé type Rhynchite coupe-bourgeon" numFmtId="0">
      <sharedItems containsNonDate="0" containsString="0" containsBlank="1"/>
    </cacheField>
    <cacheField name="Dégât de coupe-bouregon" numFmtId="0">
      <sharedItems containsString="0" containsBlank="1" containsNumber="1" containsInteger="1" minValue="1" maxValue="2"/>
    </cacheField>
    <cacheField name="Charançon Sitona (lineata)" numFmtId="0">
      <sharedItems containsString="0" containsBlank="1" containsNumber="1" containsInteger="1" minValue="1" maxValue="3"/>
    </cacheField>
    <cacheField name="Charançon Otiorhynque" numFmtId="0">
      <sharedItems containsNonDate="0" containsString="0" containsBlank="1"/>
    </cacheField>
    <cacheField name="Dégât de sitone ou otiorhynque" numFmtId="0">
      <sharedItems containsNonDate="0" containsString="0" containsBlank="1"/>
    </cacheField>
    <cacheField name="Charançon ptt noir mat type Apion" numFmtId="0">
      <sharedItems containsString="0" containsBlank="1" containsNumber="1" containsInteger="1" minValue="2" maxValue="2"/>
    </cacheField>
    <cacheField name="Charançon rostre trapu vert pastel (Polydrusus marginatus)" numFmtId="0">
      <sharedItems containsString="0" containsBlank="1" containsNumber="1" containsInteger="1" minValue="2" maxValue="2"/>
    </cacheField>
    <cacheField name="Meligèthe adulte" numFmtId="0">
      <sharedItems containsString="0" containsBlank="1" containsNumber="1" containsInteger="1" minValue="1" maxValue="1"/>
    </cacheField>
    <cacheField name="Fausse chenille (Larve de tenthrede)" numFmtId="0">
      <sharedItems containsString="0" containsBlank="1" containsNumber="1" containsInteger="1" minValue="1" maxValue="1"/>
    </cacheField>
    <cacheField name="Tenthrède adulte" numFmtId="0">
      <sharedItems containsNonDate="0" containsString="0" containsBlank="1"/>
    </cacheField>
    <cacheField name="Tordeuse Chenille" numFmtId="0">
      <sharedItems containsString="0" containsBlank="1" containsNumber="1" containsInteger="1" minValue="2" maxValue="2"/>
    </cacheField>
    <cacheField name="Tordeuse adulte" numFmtId="0">
      <sharedItems containsString="0" containsBlank="1" containsNumber="1" containsInteger="1" minValue="1" maxValue="3"/>
    </cacheField>
    <cacheField name="Chenille arpenteuse défoliatrice" numFmtId="0">
      <sharedItems containsString="0" containsBlank="1" containsNumber="1" containsInteger="1" minValue="1" maxValue="1"/>
    </cacheField>
    <cacheField name="Sauterelle Larve" numFmtId="0">
      <sharedItems containsString="0" containsBlank="1" containsNumber="1" containsInteger="1" minValue="1" maxValue="1"/>
    </cacheField>
    <cacheField name="Sauterelle adulte" numFmtId="0">
      <sharedItems containsNonDate="0" containsString="0" containsBlank="1"/>
    </cacheField>
    <cacheField name="Thrips type Frankliniella" numFmtId="0">
      <sharedItems containsString="0" containsBlank="1" containsNumber="1" containsInteger="1" minValue="1" maxValue="16"/>
    </cacheField>
    <cacheField name="Thrips noir" numFmtId="0">
      <sharedItems containsString="0" containsBlank="1" containsNumber="1" containsInteger="1" minValue="1" maxValue="1"/>
    </cacheField>
    <cacheField name="Mettre ici les nouveaux" numFmtId="0">
      <sharedItems containsNonDate="0" containsString="0" containsBlank="1"/>
    </cacheField>
    <cacheField name="Total autres ravageurs" numFmtId="0">
      <sharedItems containsString="0" containsBlank="1" containsNumber="1" containsInteger="1" minValue="0" maxValue="54"/>
    </cacheField>
    <cacheField name="AUXILIAIRES DE FOYER DE PUCERON" numFmtId="0">
      <sharedItems containsNonDate="0" containsString="0" containsBlank="1"/>
    </cacheField>
    <cacheField name="Coccinelle Ponte" numFmtId="0">
      <sharedItems containsString="0" containsBlank="1" containsNumber="1" containsInteger="1" minValue="1" maxValue="1"/>
    </cacheField>
    <cacheField name="Coccinelle Larve" numFmtId="0">
      <sharedItems containsString="0" containsBlank="1" containsNumber="1" containsInteger="1" minValue="1" maxValue="3"/>
    </cacheField>
    <cacheField name="Coccinelle Adulte" numFmtId="0">
      <sharedItems containsString="0" containsBlank="1" containsNumber="1" containsInteger="1" minValue="1" maxValue="8"/>
    </cacheField>
    <cacheField name="Total coccinelle" numFmtId="0">
      <sharedItems containsString="0" containsBlank="1" containsNumber="1" containsInteger="1" minValue="0" maxValue="8"/>
    </cacheField>
    <cacheField name="Syrphe Œuf" numFmtId="0">
      <sharedItems containsString="0" containsBlank="1" containsNumber="1" containsInteger="1" minValue="1" maxValue="3"/>
    </cacheField>
    <cacheField name="Syrphe Larve" numFmtId="0">
      <sharedItems containsString="0" containsBlank="1" containsNumber="1" containsInteger="1" minValue="1" maxValue="1"/>
    </cacheField>
    <cacheField name="Syrphe Adulte sur foyer" numFmtId="0">
      <sharedItems containsNonDate="0" containsString="0" containsBlank="1"/>
    </cacheField>
    <cacheField name="Total syrphe" numFmtId="0">
      <sharedItems containsString="0" containsBlank="1" containsNumber="1" containsInteger="1" minValue="0" maxValue="3"/>
    </cacheField>
    <cacheField name="Momie pleine" numFmtId="0">
      <sharedItems containsString="0" containsBlank="1" containsNumber="1" containsInteger="1" minValue="1" maxValue="6"/>
    </cacheField>
    <cacheField name="Momie vide" numFmtId="0">
      <sharedItems containsString="0" containsBlank="1" containsNumber="1" containsInteger="1" minValue="1" maxValue="1"/>
    </cacheField>
    <cacheField name="Parasitoïde Braconidae Adulte" numFmtId="0">
      <sharedItems containsString="0" containsBlank="1" containsNumber="1" containsInteger="1" minValue="1" maxValue="1"/>
    </cacheField>
    <cacheField name="Total parasitoides" numFmtId="0">
      <sharedItems containsString="0" containsBlank="1" containsNumber="1" containsInteger="1" minValue="0" maxValue="6"/>
    </cacheField>
    <cacheField name="Champignon entomopathogène" numFmtId="0">
      <sharedItems containsString="0" containsBlank="1" containsNumber="1" containsInteger="1" minValue="6" maxValue="6"/>
    </cacheField>
    <cacheField name="AUXILIAIRES DE FOYER DE THRIPS" numFmtId="0">
      <sharedItems containsNonDate="0" containsString="0" containsBlank="1"/>
    </cacheField>
    <cacheField name="Thrips prédateur Aeolothrips" numFmtId="0">
      <sharedItems containsString="0" containsBlank="1" containsNumber="1" containsInteger="1" minValue="1" maxValue="3"/>
    </cacheField>
    <cacheField name="Punaise Orius Larve" numFmtId="0">
      <sharedItems containsString="0" containsBlank="1" containsNumber="1" containsInteger="1" minValue="1" maxValue="1"/>
    </cacheField>
    <cacheField name="Punaise Orius Adulte" numFmtId="0">
      <sharedItems containsString="0" containsBlank="1" containsNumber="1" containsInteger="1" minValue="1" maxValue="2"/>
    </cacheField>
    <cacheField name="Total prédateur spécifique puceron" numFmtId="0">
      <sharedItems containsString="0" containsBlank="1" containsNumber="1" containsInteger="1" minValue="0" maxValue="16"/>
    </cacheField>
    <cacheField name="Total prédateur spécifique thrips" numFmtId="0">
      <sharedItems containsString="0" containsBlank="1" containsNumber="1" containsInteger="1" minValue="0" maxValue="3"/>
    </cacheField>
    <cacheField name="AUXILIAIRES GENERALISTES" numFmtId="0">
      <sharedItems containsNonDate="0" containsString="0" containsBlank="1"/>
    </cacheField>
    <cacheField name="Acarien rouge Anistide" numFmtId="0">
      <sharedItems containsString="0" containsBlank="1" containsNumber="1" containsInteger="1" minValue="1" maxValue="1"/>
    </cacheField>
    <cacheField name="Chrysope Œuf" numFmtId="0">
      <sharedItems containsString="0" containsBlank="1" containsNumber="1" containsInteger="1" minValue="1" maxValue="2"/>
    </cacheField>
    <cacheField name="Chrysope Larve" numFmtId="0">
      <sharedItems containsNonDate="0" containsString="0" containsBlank="1"/>
    </cacheField>
    <cacheField name="Chrysope Adulte" numFmtId="0">
      <sharedItems containsNonDate="0" containsString="0" containsBlank="1"/>
    </cacheField>
    <cacheField name="Malachius bipustulatus (coleo allongé vert metalisé 2 pt rouge à l'arrière)" numFmtId="0">
      <sharedItems containsString="0" containsBlank="1" containsNumber="1" containsInteger="1" minValue="1" maxValue="1"/>
    </cacheField>
    <cacheField name="Punaise miride Larve" numFmtId="0">
      <sharedItems containsString="0" containsBlank="1" containsNumber="1" containsInteger="1" minValue="1" maxValue="1"/>
    </cacheField>
    <cacheField name="Punaise Deraeocoris Larve" numFmtId="0">
      <sharedItems containsString="0" containsBlank="1" containsNumber="1" containsInteger="1" minValue="1" maxValue="2"/>
    </cacheField>
    <cacheField name="Araignée Araneide" numFmtId="0">
      <sharedItems containsString="0" containsBlank="1" containsNumber="1" containsInteger="1" minValue="1" maxValue="2"/>
    </cacheField>
    <cacheField name="Araignée crabe (Thomisidae)" numFmtId="0">
      <sharedItems containsString="0" containsBlank="1" containsNumber="1" containsInteger="1" minValue="1" maxValue="1"/>
    </cacheField>
    <cacheField name="Mettre ici les nouveaux2" numFmtId="0">
      <sharedItems containsNonDate="0" containsString="0" containsBlank="1"/>
    </cacheField>
    <cacheField name="Total prédateur généralisate" numFmtId="0">
      <sharedItems containsString="0" containsBlank="1" containsNumber="1" containsInteger="1" minValue="0" maxValue="2"/>
    </cacheField>
    <cacheField name="INSECTES NEUTRES" numFmtId="0">
      <sharedItems containsNonDate="0" containsString="0" containsBlank="1"/>
    </cacheField>
    <cacheField name="Blatte (Ectobius vinzi)" numFmtId="0">
      <sharedItems containsString="0" containsBlank="1" containsNumber="1" containsInteger="1" minValue="1" maxValue="1"/>
    </cacheField>
    <cacheField name="Chironome" numFmtId="0">
      <sharedItems containsString="0" containsBlank="1" containsNumber="1" containsInteger="1" minValue="1" maxValue="1"/>
    </cacheField>
    <cacheField name="Psoque" numFmtId="0">
      <sharedItems containsString="0" containsBlank="1" containsNumber="1" containsInteger="1" minValue="1" maxValue="2"/>
    </cacheField>
    <cacheField name="Collembole" numFmtId="0">
      <sharedItems containsString="0" containsBlank="1" containsNumber="1" containsInteger="1" minValue="1" maxValue="20"/>
    </cacheField>
    <cacheField name="Petit coléoptère" numFmtId="0">
      <sharedItems containsString="0" containsBlank="1" containsNumber="1" containsInteger="1" minValue="1" maxValue="1"/>
    </cacheField>
    <cacheField name="Coléoptère Lepture" numFmtId="0">
      <sharedItems containsString="0" containsBlank="1" containsNumber="1" containsInteger="1" minValue="1" maxValue="1"/>
    </cacheField>
    <cacheField name="Micro-hymeno" numFmtId="0">
      <sharedItems containsString="0" containsBlank="1" containsNumber="1" containsInteger="1" minValue="1" maxValue="1"/>
    </cacheField>
    <cacheField name="Syrphe adulte sur fleur" numFmtId="0">
      <sharedItems containsString="0" containsBlank="1" containsNumber="1" containsInteger="1" minValue="1" maxValue="3"/>
    </cacheField>
    <cacheField name="Mettre ici les nouveaux3" numFmtId="0">
      <sharedItems containsNonDate="0" containsString="0" containsBlank="1"/>
    </cacheField>
    <cacheField name="Total neutres" numFmtId="0">
      <sharedItems containsString="0" containsBlank="1" containsNumber="1" containsInteger="1" minValue="0" maxValue="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1">
  <r>
    <s v="RMT Séquence pédago rosier"/>
    <s v="Le Fesne Angers"/>
    <x v="0"/>
    <m/>
    <s v="Croissance"/>
    <m/>
    <m/>
    <x v="0"/>
    <m/>
    <n v="60"/>
    <n v="1"/>
    <n v="61"/>
    <n v="100"/>
    <m/>
    <m/>
    <m/>
    <m/>
    <n v="50"/>
    <m/>
    <m/>
    <m/>
    <m/>
    <m/>
    <m/>
    <m/>
    <m/>
    <m/>
    <m/>
    <n v="1"/>
    <m/>
    <n v="2"/>
    <m/>
    <n v="1"/>
    <m/>
    <m/>
    <m/>
    <m/>
    <m/>
    <n v="54"/>
    <m/>
    <m/>
    <m/>
    <n v="8"/>
    <n v="8"/>
    <n v="1"/>
    <n v="1"/>
    <m/>
    <n v="2"/>
    <n v="6"/>
    <m/>
    <m/>
    <n v="6"/>
    <m/>
    <m/>
    <m/>
    <m/>
    <m/>
    <n v="16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2"/>
    <m/>
    <n v="2"/>
    <n v="12"/>
    <m/>
    <m/>
    <m/>
    <m/>
    <m/>
    <m/>
    <m/>
    <m/>
    <m/>
    <n v="2"/>
    <m/>
    <m/>
    <m/>
    <m/>
    <m/>
    <m/>
    <m/>
    <m/>
    <m/>
    <m/>
    <m/>
    <m/>
    <m/>
    <m/>
    <m/>
    <n v="2"/>
    <m/>
    <m/>
    <m/>
    <m/>
    <n v="0"/>
    <n v="1"/>
    <m/>
    <m/>
    <n v="1"/>
    <m/>
    <m/>
    <m/>
    <n v="0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1"/>
    <m/>
    <n v="1"/>
    <n v="7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1"/>
    <m/>
    <n v="1"/>
    <n v="7"/>
    <m/>
    <m/>
    <m/>
    <m/>
    <n v="1"/>
    <m/>
    <m/>
    <m/>
    <m/>
    <n v="1"/>
    <m/>
    <m/>
    <m/>
    <m/>
    <m/>
    <m/>
    <m/>
    <m/>
    <m/>
    <m/>
    <m/>
    <m/>
    <m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1"/>
    <m/>
    <n v="1"/>
    <n v="6"/>
    <m/>
    <m/>
    <m/>
    <m/>
    <n v="1"/>
    <m/>
    <m/>
    <m/>
    <m/>
    <n v="2"/>
    <m/>
    <m/>
    <m/>
    <m/>
    <m/>
    <m/>
    <m/>
    <m/>
    <m/>
    <m/>
    <m/>
    <m/>
    <m/>
    <m/>
    <m/>
    <n v="3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4"/>
    <m/>
    <n v="4"/>
    <n v="9"/>
    <m/>
    <m/>
    <m/>
    <m/>
    <n v="1"/>
    <m/>
    <m/>
    <m/>
    <m/>
    <m/>
    <m/>
    <m/>
    <m/>
    <m/>
    <m/>
    <m/>
    <m/>
    <m/>
    <m/>
    <m/>
    <m/>
    <m/>
    <m/>
    <m/>
    <m/>
    <n v="1"/>
    <m/>
    <m/>
    <m/>
    <n v="2"/>
    <n v="2"/>
    <m/>
    <m/>
    <m/>
    <n v="0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2"/>
    <m/>
    <n v="2"/>
    <n v="4"/>
    <m/>
    <m/>
    <m/>
    <m/>
    <m/>
    <m/>
    <m/>
    <m/>
    <m/>
    <n v="1"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1"/>
    <m/>
    <n v="1"/>
    <n v="7"/>
    <m/>
    <m/>
    <m/>
    <m/>
    <n v="1"/>
    <m/>
    <m/>
    <m/>
    <m/>
    <m/>
    <m/>
    <m/>
    <m/>
    <m/>
    <m/>
    <m/>
    <m/>
    <m/>
    <m/>
    <m/>
    <m/>
    <m/>
    <m/>
    <m/>
    <m/>
    <n v="1"/>
    <m/>
    <m/>
    <m/>
    <m/>
    <n v="0"/>
    <n v="1"/>
    <m/>
    <m/>
    <n v="1"/>
    <m/>
    <m/>
    <m/>
    <n v="0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2"/>
    <m/>
    <n v="2"/>
    <n v="7"/>
    <m/>
    <m/>
    <m/>
    <m/>
    <m/>
    <m/>
    <m/>
    <m/>
    <m/>
    <n v="1"/>
    <m/>
    <m/>
    <m/>
    <m/>
    <m/>
    <m/>
    <m/>
    <m/>
    <m/>
    <m/>
    <m/>
    <m/>
    <m/>
    <m/>
    <m/>
    <n v="1"/>
    <m/>
    <m/>
    <m/>
    <n v="1"/>
    <n v="1"/>
    <m/>
    <m/>
    <m/>
    <n v="0"/>
    <m/>
    <m/>
    <m/>
    <n v="0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2"/>
    <m/>
    <n v="2"/>
    <n v="6"/>
    <m/>
    <m/>
    <m/>
    <m/>
    <m/>
    <m/>
    <m/>
    <m/>
    <m/>
    <n v="1"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5"/>
    <m/>
    <n v="5"/>
    <n v="7"/>
    <m/>
    <m/>
    <m/>
    <m/>
    <m/>
    <m/>
    <m/>
    <m/>
    <m/>
    <n v="1"/>
    <m/>
    <m/>
    <m/>
    <m/>
    <m/>
    <m/>
    <m/>
    <m/>
    <m/>
    <m/>
    <m/>
    <m/>
    <m/>
    <m/>
    <m/>
    <n v="1"/>
    <m/>
    <m/>
    <m/>
    <n v="1"/>
    <n v="1"/>
    <m/>
    <m/>
    <m/>
    <n v="0"/>
    <m/>
    <m/>
    <m/>
    <n v="0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3"/>
    <m/>
    <n v="3"/>
    <n v="9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4"/>
    <m/>
    <n v="4"/>
    <n v="9"/>
    <m/>
    <m/>
    <m/>
    <m/>
    <n v="2"/>
    <m/>
    <m/>
    <m/>
    <m/>
    <m/>
    <m/>
    <m/>
    <m/>
    <m/>
    <m/>
    <m/>
    <m/>
    <m/>
    <m/>
    <m/>
    <m/>
    <m/>
    <m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1"/>
    <m/>
    <n v="1"/>
    <n v="8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n v="1"/>
    <m/>
    <n v="1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1"/>
    <m/>
    <s v="Croissance"/>
    <m/>
    <m/>
    <x v="0"/>
    <m/>
    <n v="8"/>
    <m/>
    <n v="8"/>
    <n v="10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4"/>
    <m/>
    <n v="4"/>
    <n v="5"/>
    <m/>
    <m/>
    <m/>
    <m/>
    <m/>
    <n v="1"/>
    <m/>
    <m/>
    <m/>
    <m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1"/>
    <m/>
    <n v="1"/>
    <n v="3"/>
    <m/>
    <m/>
    <m/>
    <m/>
    <m/>
    <m/>
    <m/>
    <m/>
    <m/>
    <n v="3"/>
    <m/>
    <m/>
    <m/>
    <m/>
    <m/>
    <m/>
    <m/>
    <m/>
    <m/>
    <m/>
    <m/>
    <m/>
    <n v="2"/>
    <m/>
    <m/>
    <n v="5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2"/>
    <m/>
    <n v="2"/>
    <n v="5"/>
    <m/>
    <m/>
    <m/>
    <m/>
    <m/>
    <m/>
    <m/>
    <m/>
    <m/>
    <m/>
    <m/>
    <m/>
    <m/>
    <m/>
    <m/>
    <m/>
    <m/>
    <m/>
    <m/>
    <m/>
    <m/>
    <m/>
    <m/>
    <m/>
    <m/>
    <n v="0"/>
    <m/>
    <m/>
    <m/>
    <n v="1"/>
    <n v="1"/>
    <n v="2"/>
    <m/>
    <m/>
    <n v="2"/>
    <m/>
    <m/>
    <m/>
    <n v="0"/>
    <m/>
    <m/>
    <m/>
    <m/>
    <m/>
    <n v="3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5"/>
    <m/>
    <n v="5"/>
    <n v="10"/>
    <m/>
    <m/>
    <m/>
    <m/>
    <m/>
    <m/>
    <m/>
    <m/>
    <m/>
    <n v="1"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1"/>
    <m/>
    <n v="1"/>
    <n v="10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4"/>
    <m/>
    <n v="4"/>
    <n v="6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1"/>
    <m/>
    <n v="1"/>
    <n v="2"/>
    <m/>
    <m/>
    <m/>
    <m/>
    <m/>
    <n v="1"/>
    <m/>
    <m/>
    <n v="2"/>
    <m/>
    <m/>
    <m/>
    <m/>
    <m/>
    <m/>
    <m/>
    <m/>
    <m/>
    <m/>
    <m/>
    <m/>
    <m/>
    <m/>
    <m/>
    <m/>
    <n v="3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1"/>
    <m/>
    <n v="1"/>
    <n v="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n v="1"/>
    <m/>
    <m/>
    <n v="1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4"/>
    <m/>
    <n v="4"/>
    <n v="10"/>
    <m/>
    <m/>
    <m/>
    <m/>
    <m/>
    <m/>
    <m/>
    <m/>
    <m/>
    <m/>
    <m/>
    <m/>
    <m/>
    <m/>
    <m/>
    <m/>
    <m/>
    <m/>
    <m/>
    <m/>
    <m/>
    <m/>
    <m/>
    <m/>
    <m/>
    <n v="0"/>
    <m/>
    <m/>
    <n v="3"/>
    <m/>
    <n v="3"/>
    <m/>
    <m/>
    <m/>
    <n v="0"/>
    <m/>
    <m/>
    <m/>
    <n v="0"/>
    <m/>
    <m/>
    <m/>
    <m/>
    <m/>
    <n v="3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3"/>
    <m/>
    <n v="3"/>
    <n v="3"/>
    <m/>
    <m/>
    <m/>
    <m/>
    <m/>
    <m/>
    <n v="1"/>
    <m/>
    <m/>
    <m/>
    <m/>
    <m/>
    <m/>
    <m/>
    <m/>
    <m/>
    <m/>
    <m/>
    <n v="1"/>
    <m/>
    <m/>
    <m/>
    <m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n v="0"/>
    <m/>
    <m/>
    <n v="1"/>
    <m/>
    <n v="1"/>
    <m/>
    <n v="1"/>
    <m/>
    <n v="1"/>
    <m/>
    <m/>
    <m/>
    <n v="0"/>
    <n v="6"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2"/>
    <m/>
    <n v="2"/>
    <n v="10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3"/>
    <m/>
    <n v="3"/>
    <n v="10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1"/>
    <m/>
    <m/>
    <n v="1"/>
    <m/>
    <m/>
    <m/>
    <m/>
    <m/>
    <m/>
    <m/>
    <m/>
    <m/>
    <m/>
    <n v="0"/>
  </r>
  <r>
    <s v="RMT Séquence pédago rosier"/>
    <s v="Le Fesne Angers"/>
    <x v="2"/>
    <m/>
    <s v="Croissance"/>
    <m/>
    <m/>
    <x v="0"/>
    <m/>
    <n v="2"/>
    <m/>
    <n v="2"/>
    <n v="3"/>
    <m/>
    <m/>
    <m/>
    <m/>
    <m/>
    <n v="1"/>
    <m/>
    <m/>
    <m/>
    <m/>
    <m/>
    <m/>
    <m/>
    <m/>
    <m/>
    <m/>
    <m/>
    <m/>
    <m/>
    <m/>
    <m/>
    <m/>
    <m/>
    <m/>
    <m/>
    <n v="1"/>
    <m/>
    <m/>
    <m/>
    <m/>
    <n v="0"/>
    <m/>
    <m/>
    <m/>
    <n v="0"/>
    <m/>
    <m/>
    <n v="1"/>
    <n v="1"/>
    <m/>
    <m/>
    <m/>
    <m/>
    <m/>
    <n v="1"/>
    <n v="0"/>
    <m/>
    <m/>
    <m/>
    <m/>
    <m/>
    <n v="1"/>
    <m/>
    <m/>
    <m/>
    <m/>
    <m/>
    <n v="1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1"/>
    <m/>
    <n v="1"/>
    <n v="4"/>
    <m/>
    <m/>
    <m/>
    <m/>
    <m/>
    <m/>
    <m/>
    <m/>
    <m/>
    <m/>
    <m/>
    <m/>
    <m/>
    <m/>
    <m/>
    <m/>
    <m/>
    <m/>
    <m/>
    <m/>
    <m/>
    <m/>
    <m/>
    <m/>
    <m/>
    <n v="0"/>
    <m/>
    <m/>
    <n v="2"/>
    <m/>
    <n v="2"/>
    <m/>
    <m/>
    <m/>
    <n v="0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1"/>
    <m/>
    <n v="1"/>
    <n v="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0"/>
    <m/>
    <n v="0"/>
    <n v="7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n v="0"/>
    <m/>
    <n v="1"/>
    <m/>
    <m/>
    <n v="1"/>
    <m/>
    <m/>
    <m/>
    <n v="0"/>
    <m/>
    <m/>
    <m/>
    <n v="0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2"/>
    <m/>
    <n v="2"/>
    <n v="1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4"/>
    <m/>
    <n v="4"/>
    <n v="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n v="2"/>
    <m/>
    <n v="1"/>
    <n v="3"/>
    <m/>
    <m/>
    <m/>
    <m/>
    <m/>
    <n v="3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0"/>
    <m/>
    <n v="26"/>
    <m/>
    <n v="26"/>
    <n v="5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4"/>
    <m/>
    <s v="Croissance"/>
    <m/>
    <m/>
    <x v="0"/>
    <m/>
    <n v="1"/>
    <m/>
    <n v="1"/>
    <n v="3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n v="1"/>
    <m/>
    <m/>
    <n v="1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4"/>
    <m/>
    <s v="Croissance"/>
    <m/>
    <m/>
    <x v="0"/>
    <m/>
    <n v="1"/>
    <m/>
    <n v="1"/>
    <n v="3"/>
    <m/>
    <m/>
    <m/>
    <m/>
    <m/>
    <n v="1"/>
    <m/>
    <m/>
    <m/>
    <m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n v="1"/>
    <m/>
    <m/>
    <m/>
    <n v="1"/>
    <m/>
    <m/>
    <m/>
    <m/>
    <m/>
    <m/>
    <m/>
    <m/>
    <m/>
    <m/>
    <n v="0"/>
  </r>
  <r>
    <s v="RMT Séquence pédago rosier"/>
    <s v="Le Fesne Angers"/>
    <x v="4"/>
    <m/>
    <s v="Croissance"/>
    <m/>
    <m/>
    <x v="0"/>
    <m/>
    <n v="6"/>
    <m/>
    <n v="6"/>
    <n v="1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4"/>
    <m/>
    <s v="Croissance"/>
    <m/>
    <m/>
    <x v="0"/>
    <m/>
    <n v="0"/>
    <m/>
    <n v="0"/>
    <n v="4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n v="1"/>
    <m/>
    <n v="1"/>
  </r>
  <r>
    <s v="RMT Séquence pédago rosier"/>
    <s v="Le Fesne Angers"/>
    <x v="4"/>
    <m/>
    <s v="Croissance"/>
    <m/>
    <m/>
    <x v="0"/>
    <m/>
    <n v="5"/>
    <m/>
    <n v="5"/>
    <n v="15"/>
    <m/>
    <m/>
    <m/>
    <m/>
    <m/>
    <n v="1"/>
    <m/>
    <m/>
    <m/>
    <m/>
    <m/>
    <m/>
    <m/>
    <m/>
    <m/>
    <m/>
    <m/>
    <m/>
    <m/>
    <m/>
    <m/>
    <m/>
    <m/>
    <m/>
    <m/>
    <n v="1"/>
    <m/>
    <m/>
    <n v="1"/>
    <n v="1"/>
    <n v="2"/>
    <m/>
    <m/>
    <m/>
    <n v="0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4"/>
    <m/>
    <s v="Croissance"/>
    <m/>
    <m/>
    <x v="0"/>
    <m/>
    <n v="4"/>
    <m/>
    <n v="4"/>
    <n v="8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n v="1"/>
    <m/>
    <m/>
    <n v="1"/>
    <m/>
    <m/>
    <m/>
    <m/>
    <m/>
    <n v="1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4"/>
    <m/>
    <s v="Croissance"/>
    <m/>
    <m/>
    <x v="0"/>
    <m/>
    <n v="1"/>
    <m/>
    <n v="1"/>
    <n v="2"/>
    <m/>
    <m/>
    <m/>
    <m/>
    <m/>
    <m/>
    <m/>
    <m/>
    <n v="1"/>
    <m/>
    <m/>
    <m/>
    <m/>
    <m/>
    <m/>
    <m/>
    <m/>
    <m/>
    <m/>
    <m/>
    <n v="1"/>
    <m/>
    <m/>
    <m/>
    <m/>
    <n v="2"/>
    <m/>
    <m/>
    <n v="1"/>
    <n v="1"/>
    <n v="2"/>
    <m/>
    <m/>
    <m/>
    <n v="0"/>
    <n v="2"/>
    <m/>
    <m/>
    <n v="2"/>
    <m/>
    <m/>
    <m/>
    <m/>
    <m/>
    <n v="4"/>
    <n v="0"/>
    <m/>
    <m/>
    <m/>
    <m/>
    <m/>
    <m/>
    <m/>
    <n v="2"/>
    <m/>
    <m/>
    <m/>
    <n v="2"/>
    <m/>
    <m/>
    <m/>
    <m/>
    <m/>
    <m/>
    <m/>
    <m/>
    <n v="1"/>
    <m/>
    <n v="1"/>
  </r>
  <r>
    <s v="RMT Séquence pédago rosier"/>
    <s v="Le Fesne Angers"/>
    <x v="4"/>
    <m/>
    <s v="Croissance"/>
    <m/>
    <m/>
    <x v="0"/>
    <m/>
    <n v="1"/>
    <m/>
    <n v="1"/>
    <n v="5"/>
    <m/>
    <m/>
    <m/>
    <m/>
    <m/>
    <n v="1"/>
    <m/>
    <m/>
    <m/>
    <m/>
    <m/>
    <m/>
    <m/>
    <m/>
    <m/>
    <m/>
    <m/>
    <m/>
    <m/>
    <m/>
    <n v="1"/>
    <m/>
    <m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4"/>
    <m/>
    <s v="Croissance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n v="1"/>
    <m/>
    <m/>
    <m/>
    <m/>
    <m/>
    <m/>
    <m/>
    <m/>
    <n v="1"/>
  </r>
  <r>
    <s v="RMT Séquence pédago rosier"/>
    <s v="Le Fesne Angers"/>
    <x v="4"/>
    <m/>
    <s v="Croissance"/>
    <m/>
    <m/>
    <x v="1"/>
    <m/>
    <s v="NA"/>
    <m/>
    <n v="0"/>
    <m/>
    <n v="1"/>
    <m/>
    <m/>
    <m/>
    <m/>
    <m/>
    <m/>
    <m/>
    <m/>
    <m/>
    <m/>
    <m/>
    <m/>
    <m/>
    <n v="1"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n v="1"/>
    <m/>
    <m/>
    <m/>
    <m/>
    <m/>
    <m/>
    <m/>
    <n v="1"/>
  </r>
  <r>
    <s v="RMT Séquence pédago rosier"/>
    <s v="Le Fesne Angers"/>
    <x v="4"/>
    <m/>
    <s v="Croissance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n v="1"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n v="1"/>
    <m/>
    <m/>
    <m/>
    <m/>
    <m/>
    <m/>
    <m/>
    <m/>
    <n v="1"/>
  </r>
  <r>
    <s v="RMT Séquence pédago rosier"/>
    <s v="Le Fesne Angers"/>
    <x v="4"/>
    <m/>
    <s v="Croissance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3"/>
    <n v="1"/>
    <m/>
    <n v="4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0"/>
    <m/>
    <n v="0"/>
    <m/>
    <n v="0"/>
    <n v="3"/>
    <n v="6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0"/>
    <m/>
    <n v="2"/>
    <m/>
    <n v="2"/>
    <n v="10"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0"/>
    <m/>
    <n v="0"/>
    <m/>
    <n v="0"/>
    <n v="5"/>
    <n v="1"/>
    <m/>
    <m/>
    <m/>
    <m/>
    <m/>
    <m/>
    <m/>
    <m/>
    <m/>
    <m/>
    <m/>
    <m/>
    <m/>
    <n v="1"/>
    <m/>
    <m/>
    <m/>
    <n v="1"/>
    <m/>
    <m/>
    <m/>
    <m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n v="1"/>
    <m/>
    <n v="1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0"/>
    <m/>
    <n v="3"/>
    <m/>
    <n v="3"/>
    <n v="6"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0"/>
    <m/>
    <n v="0"/>
    <m/>
    <n v="0"/>
    <n v="3"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0"/>
    <m/>
    <n v="0"/>
    <m/>
    <n v="0"/>
    <n v="3"/>
    <n v="1"/>
    <m/>
    <m/>
    <m/>
    <m/>
    <m/>
    <m/>
    <m/>
    <m/>
    <m/>
    <m/>
    <m/>
    <m/>
    <m/>
    <m/>
    <m/>
    <m/>
    <m/>
    <n v="3"/>
    <m/>
    <m/>
    <m/>
    <m/>
    <m/>
    <m/>
    <n v="3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n v="1"/>
    <m/>
    <m/>
    <m/>
    <m/>
    <m/>
    <m/>
    <m/>
    <m/>
    <n v="1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n v="1"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n v="1"/>
    <m/>
    <m/>
    <m/>
    <m/>
    <m/>
    <m/>
    <m/>
    <n v="3"/>
    <m/>
    <m/>
    <n v="4"/>
    <m/>
    <m/>
    <m/>
    <m/>
    <n v="0"/>
    <m/>
    <m/>
    <m/>
    <n v="0"/>
    <m/>
    <m/>
    <m/>
    <n v="0"/>
    <m/>
    <m/>
    <m/>
    <m/>
    <n v="2"/>
    <n v="0"/>
    <n v="2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n v="1"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n v="1"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n v="1"/>
    <m/>
    <m/>
    <m/>
    <m/>
    <m/>
    <m/>
    <m/>
    <m/>
    <m/>
    <n v="1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1"/>
    <m/>
    <m/>
    <n v="1"/>
    <m/>
    <m/>
    <m/>
    <m/>
    <n v="0"/>
    <m/>
    <m/>
    <m/>
    <n v="0"/>
    <m/>
    <m/>
    <m/>
    <n v="0"/>
    <m/>
    <m/>
    <n v="1"/>
    <m/>
    <m/>
    <n v="0"/>
    <n v="1"/>
    <m/>
    <m/>
    <m/>
    <m/>
    <m/>
    <m/>
    <m/>
    <m/>
    <n v="1"/>
    <m/>
    <m/>
    <n v="1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2"/>
    <m/>
    <m/>
    <n v="2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n v="1"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n v="1"/>
    <m/>
    <m/>
    <n v="0"/>
    <n v="1"/>
    <m/>
    <m/>
    <m/>
    <m/>
    <m/>
    <m/>
    <m/>
    <m/>
    <m/>
    <m/>
    <m/>
    <n v="0"/>
    <m/>
    <n v="1"/>
    <m/>
    <m/>
    <n v="2"/>
    <m/>
    <m/>
    <m/>
    <m/>
    <m/>
    <n v="3"/>
  </r>
  <r>
    <s v="RMT Séquence pédago rosier"/>
    <s v="Le Fesne Angers"/>
    <x v="5"/>
    <m/>
    <s v="Fin de croissance, floraison"/>
    <m/>
    <m/>
    <x v="1"/>
    <m/>
    <s v="NA"/>
    <m/>
    <n v="0"/>
    <m/>
    <n v="3"/>
    <m/>
    <m/>
    <m/>
    <m/>
    <n v="1"/>
    <m/>
    <m/>
    <m/>
    <m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m/>
    <m/>
    <m/>
    <n v="0"/>
    <m/>
    <m/>
    <m/>
    <m/>
    <m/>
    <m/>
    <m/>
    <m/>
    <n v="1"/>
    <m/>
    <n v="1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1"/>
    <m/>
    <m/>
    <n v="1"/>
    <m/>
    <m/>
    <m/>
    <m/>
    <n v="0"/>
    <m/>
    <m/>
    <m/>
    <n v="0"/>
    <m/>
    <m/>
    <m/>
    <n v="0"/>
    <m/>
    <m/>
    <m/>
    <m/>
    <n v="2"/>
    <n v="0"/>
    <n v="2"/>
    <m/>
    <m/>
    <m/>
    <m/>
    <m/>
    <m/>
    <m/>
    <m/>
    <m/>
    <m/>
    <m/>
    <n v="0"/>
    <m/>
    <m/>
    <m/>
    <m/>
    <n v="1"/>
    <m/>
    <m/>
    <m/>
    <m/>
    <m/>
    <n v="1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n v="1"/>
    <m/>
    <m/>
    <m/>
    <m/>
    <m/>
    <n v="1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n v="1"/>
    <m/>
    <m/>
    <m/>
    <m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n v="3"/>
    <m/>
    <m/>
    <n v="0"/>
    <n v="3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3"/>
    <m/>
    <m/>
    <n v="3"/>
    <m/>
    <m/>
    <m/>
    <m/>
    <n v="0"/>
    <m/>
    <m/>
    <m/>
    <n v="0"/>
    <m/>
    <m/>
    <m/>
    <n v="0"/>
    <m/>
    <m/>
    <n v="1"/>
    <m/>
    <m/>
    <n v="0"/>
    <n v="1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5"/>
    <m/>
    <s v="Fin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1"/>
    <m/>
    <m/>
    <n v="1"/>
    <m/>
    <m/>
    <m/>
    <m/>
    <n v="0"/>
    <m/>
    <m/>
    <m/>
    <n v="0"/>
    <m/>
    <m/>
    <m/>
    <n v="0"/>
    <m/>
    <m/>
    <n v="1"/>
    <m/>
    <m/>
    <n v="0"/>
    <n v="1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6"/>
    <m/>
    <s v="Plus de croissance, floraison"/>
    <m/>
    <m/>
    <x v="1"/>
    <m/>
    <s v="NA"/>
    <n v="0"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6"/>
    <m/>
    <s v="Plus de croissance, floraison"/>
    <m/>
    <m/>
    <x v="0"/>
    <m/>
    <s v="NA"/>
    <m/>
    <n v="0"/>
    <n v="1"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n v="3"/>
    <m/>
    <n v="3"/>
  </r>
  <r>
    <s v="RMT Séquence pédago rosier"/>
    <s v="Le Fesne Angers"/>
    <x v="6"/>
    <m/>
    <s v="Plus de croissance, floraison"/>
    <m/>
    <m/>
    <x v="0"/>
    <m/>
    <s v="NA"/>
    <m/>
    <n v="0"/>
    <n v="1"/>
    <n v="1"/>
    <m/>
    <m/>
    <m/>
    <m/>
    <m/>
    <m/>
    <m/>
    <m/>
    <n v="1"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n v="1"/>
    <m/>
    <n v="1"/>
    <m/>
    <m/>
    <m/>
    <m/>
    <m/>
    <m/>
    <n v="1"/>
    <m/>
    <m/>
    <m/>
    <n v="1"/>
  </r>
  <r>
    <s v="RMT Séquence pédago rosier"/>
    <s v="Le Fesne Angers"/>
    <x v="6"/>
    <m/>
    <s v="Plus de croissance, floraison"/>
    <m/>
    <m/>
    <x v="0"/>
    <m/>
    <s v="NA"/>
    <m/>
    <n v="0"/>
    <n v="1"/>
    <n v="1"/>
    <m/>
    <m/>
    <m/>
    <m/>
    <m/>
    <m/>
    <m/>
    <m/>
    <m/>
    <m/>
    <m/>
    <m/>
    <m/>
    <n v="1"/>
    <m/>
    <m/>
    <m/>
    <m/>
    <m/>
    <n v="1"/>
    <m/>
    <m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6"/>
    <m/>
    <s v="Plus de croissance, floraison"/>
    <m/>
    <m/>
    <x v="0"/>
    <m/>
    <s v="NA"/>
    <m/>
    <n v="0"/>
    <n v="1"/>
    <n v="1"/>
    <m/>
    <m/>
    <m/>
    <m/>
    <n v="3"/>
    <m/>
    <m/>
    <m/>
    <m/>
    <m/>
    <m/>
    <m/>
    <m/>
    <m/>
    <m/>
    <m/>
    <m/>
    <m/>
    <m/>
    <m/>
    <m/>
    <m/>
    <m/>
    <m/>
    <n v="3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n v="1"/>
    <m/>
    <m/>
    <m/>
    <m/>
    <m/>
    <n v="1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n v="1"/>
    <m/>
    <m/>
    <m/>
    <m/>
    <m/>
    <n v="1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7"/>
    <m/>
    <m/>
    <n v="7"/>
    <m/>
    <m/>
    <m/>
    <m/>
    <n v="0"/>
    <m/>
    <m/>
    <m/>
    <n v="0"/>
    <m/>
    <m/>
    <m/>
    <n v="0"/>
    <m/>
    <m/>
    <m/>
    <n v="1"/>
    <n v="1"/>
    <n v="0"/>
    <n v="2"/>
    <m/>
    <m/>
    <m/>
    <m/>
    <m/>
    <m/>
    <m/>
    <m/>
    <m/>
    <m/>
    <m/>
    <n v="0"/>
    <m/>
    <m/>
    <m/>
    <m/>
    <n v="4"/>
    <m/>
    <m/>
    <m/>
    <m/>
    <m/>
    <n v="4"/>
  </r>
  <r>
    <s v="RMT Séquence pédago rosier"/>
    <s v="Le Fesne Angers"/>
    <x v="6"/>
    <m/>
    <s v="Plus de croissance, floraison"/>
    <m/>
    <m/>
    <x v="1"/>
    <m/>
    <m/>
    <m/>
    <m/>
    <m/>
    <m/>
    <m/>
    <m/>
    <m/>
    <m/>
    <m/>
    <m/>
    <m/>
    <m/>
    <n v="1"/>
    <m/>
    <m/>
    <m/>
    <m/>
    <n v="1"/>
    <m/>
    <m/>
    <m/>
    <m/>
    <m/>
    <m/>
    <m/>
    <n v="4"/>
    <m/>
    <m/>
    <n v="6"/>
    <m/>
    <m/>
    <m/>
    <m/>
    <n v="0"/>
    <m/>
    <m/>
    <m/>
    <n v="0"/>
    <m/>
    <m/>
    <m/>
    <n v="0"/>
    <m/>
    <m/>
    <n v="1"/>
    <m/>
    <n v="1"/>
    <m/>
    <m/>
    <m/>
    <m/>
    <m/>
    <m/>
    <m/>
    <m/>
    <m/>
    <m/>
    <m/>
    <m/>
    <m/>
    <m/>
    <m/>
    <m/>
    <m/>
    <m/>
    <n v="2"/>
    <m/>
    <m/>
    <m/>
    <m/>
    <m/>
    <n v="2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16"/>
    <m/>
    <m/>
    <n v="16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m/>
    <m/>
    <m/>
    <n v="0"/>
    <m/>
    <m/>
    <m/>
    <m/>
    <n v="2"/>
    <m/>
    <m/>
    <m/>
    <m/>
    <m/>
    <n v="2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n v="1"/>
    <m/>
    <m/>
    <m/>
    <m/>
    <m/>
    <n v="1"/>
    <m/>
    <n v="7"/>
    <m/>
    <m/>
    <n v="9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n v="1"/>
    <m/>
    <n v="1"/>
    <m/>
    <m/>
    <m/>
    <m/>
    <m/>
    <m/>
    <m/>
    <m/>
    <m/>
    <m/>
    <n v="0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5"/>
    <m/>
    <m/>
    <n v="5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n v="1"/>
    <m/>
    <m/>
    <n v="1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n v="1"/>
    <m/>
    <m/>
    <m/>
    <m/>
    <m/>
    <m/>
    <m/>
    <n v="7"/>
    <m/>
    <m/>
    <n v="8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3"/>
    <m/>
    <m/>
    <n v="3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n v="1"/>
    <m/>
    <m/>
    <n v="1"/>
    <m/>
    <m/>
    <m/>
    <m/>
    <m/>
    <m/>
    <m/>
    <m/>
    <m/>
    <m/>
    <n v="0"/>
  </r>
  <r>
    <s v="RMT Séquence pédago rosier"/>
    <s v="Le Fesne Angers"/>
    <x v="6"/>
    <m/>
    <s v="Plus de croissance,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n v="1"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0"/>
    <m/>
    <n v="0"/>
    <m/>
    <n v="0"/>
    <n v="1"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n v="2"/>
    <m/>
    <m/>
    <m/>
    <m/>
    <m/>
    <m/>
    <m/>
    <m/>
    <n v="2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0"/>
    <m/>
    <n v="0"/>
    <m/>
    <n v="0"/>
    <n v="1"/>
    <n v="1"/>
    <m/>
    <m/>
    <m/>
    <m/>
    <m/>
    <m/>
    <m/>
    <m/>
    <m/>
    <m/>
    <m/>
    <m/>
    <m/>
    <m/>
    <m/>
    <m/>
    <m/>
    <m/>
    <n v="1"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n v="0"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n v="1"/>
    <m/>
    <n v="0"/>
    <n v="1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1"/>
    <m/>
    <m/>
    <n v="1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m/>
    <n v="0"/>
    <m/>
    <n v="12"/>
    <m/>
    <m/>
    <m/>
    <m/>
    <m/>
    <m/>
    <m/>
    <m/>
    <m/>
    <m/>
    <m/>
    <m/>
    <m/>
    <m/>
    <m/>
    <m/>
    <m/>
    <m/>
    <m/>
    <n v="1"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3"/>
    <m/>
    <m/>
    <n v="3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m/>
    <m/>
    <m/>
    <n v="0"/>
    <m/>
    <m/>
    <m/>
    <m/>
    <n v="1"/>
    <m/>
    <m/>
    <m/>
    <m/>
    <m/>
    <n v="1"/>
  </r>
  <r>
    <s v="RMT Séquence pédago rosier"/>
    <s v="Le Fesne Angers"/>
    <x v="7"/>
    <m/>
    <s v="Plus de croissance, fin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13"/>
    <m/>
    <m/>
    <n v="13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m/>
    <n v="1"/>
    <m/>
    <n v="1"/>
    <m/>
    <n v="1"/>
    <m/>
    <m/>
    <n v="10"/>
    <m/>
    <m/>
    <m/>
    <m/>
    <m/>
    <n v="11"/>
  </r>
  <r>
    <s v="RMT Séquence pédago rosier"/>
    <s v="Le Fesne Angers"/>
    <x v="7"/>
    <m/>
    <s v="Plus de croissance, fin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11"/>
    <m/>
    <m/>
    <n v="1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1"/>
    <m/>
    <m/>
    <n v="1"/>
    <m/>
    <n v="1"/>
    <m/>
    <m/>
    <n v="20"/>
    <n v="1"/>
    <m/>
    <m/>
    <m/>
    <m/>
    <n v="22"/>
  </r>
  <r>
    <s v="RMT Séquence pédago rosier"/>
    <s v="Le Fesne Angers"/>
    <x v="7"/>
    <m/>
    <s v="Plus de croissance, fin floraison"/>
    <m/>
    <m/>
    <x v="1"/>
    <m/>
    <s v="NA"/>
    <m/>
    <n v="0"/>
    <m/>
    <n v="1"/>
    <m/>
    <m/>
    <m/>
    <m/>
    <m/>
    <m/>
    <m/>
    <m/>
    <m/>
    <m/>
    <m/>
    <m/>
    <m/>
    <m/>
    <m/>
    <m/>
    <m/>
    <m/>
    <m/>
    <m/>
    <m/>
    <n v="2"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1"/>
    <m/>
    <m/>
    <n v="1"/>
    <m/>
    <m/>
    <m/>
    <m/>
    <n v="10"/>
    <m/>
    <m/>
    <m/>
    <m/>
    <m/>
    <n v="10"/>
  </r>
  <r>
    <s v="RMT Séquence pédago rosier"/>
    <s v="Le Fesne Angers"/>
    <x v="7"/>
    <m/>
    <s v="Plus de croissance, fin floraison"/>
    <m/>
    <m/>
    <x v="1"/>
    <m/>
    <s v="NA"/>
    <m/>
    <n v="0"/>
    <m/>
    <n v="11"/>
    <m/>
    <m/>
    <m/>
    <m/>
    <m/>
    <m/>
    <m/>
    <m/>
    <n v="1"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m/>
    <n v="0"/>
    <m/>
    <n v="4"/>
    <m/>
    <m/>
    <m/>
    <m/>
    <n v="1"/>
    <m/>
    <m/>
    <m/>
    <m/>
    <m/>
    <m/>
    <m/>
    <m/>
    <m/>
    <m/>
    <m/>
    <m/>
    <m/>
    <m/>
    <m/>
    <m/>
    <n v="2"/>
    <m/>
    <m/>
    <n v="3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n v="3"/>
    <m/>
    <m/>
    <n v="3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n v="1"/>
    <m/>
    <m/>
    <n v="1"/>
    <m/>
    <m/>
    <m/>
    <m/>
    <n v="3"/>
    <m/>
    <m/>
    <m/>
    <m/>
    <m/>
    <n v="3"/>
  </r>
  <r>
    <s v="RMT Séquence pédago rosier"/>
    <s v="Le Fesne Angers"/>
    <x v="7"/>
    <m/>
    <s v="Plus de croissance, fin floraison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n v="10"/>
    <m/>
    <m/>
    <n v="1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1"/>
    <m/>
    <m/>
    <n v="1"/>
    <m/>
    <m/>
    <m/>
    <m/>
    <n v="3"/>
    <m/>
    <m/>
    <m/>
    <m/>
    <m/>
    <n v="3"/>
  </r>
  <r>
    <s v="RMT Séquence pédago rosier"/>
    <s v="Le Fesne Angers"/>
    <x v="7"/>
    <m/>
    <s v="Plus de croissance, fin floraison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n v="1"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7"/>
    <m/>
    <s v="Plus de croissance, fin floraison"/>
    <m/>
    <m/>
    <x v="1"/>
    <m/>
    <s v="NA"/>
    <m/>
    <n v="0"/>
    <m/>
    <m/>
    <m/>
    <m/>
    <m/>
    <m/>
    <n v="1"/>
    <m/>
    <m/>
    <m/>
    <m/>
    <m/>
    <m/>
    <m/>
    <m/>
    <m/>
    <m/>
    <m/>
    <m/>
    <m/>
    <m/>
    <m/>
    <m/>
    <n v="2"/>
    <m/>
    <m/>
    <n v="3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n v="1"/>
    <m/>
    <m/>
    <m/>
    <m/>
    <m/>
    <n v="1"/>
  </r>
  <r>
    <s v="RMT Séquence pédago rosier"/>
    <s v="Le Fesne Angers"/>
    <x v="7"/>
    <m/>
    <s v="Plus de croissance, fin floraison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n v="4"/>
    <m/>
    <m/>
    <n v="4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n v="3"/>
    <m/>
    <m/>
    <m/>
    <m/>
    <m/>
    <n v="3"/>
  </r>
  <r>
    <s v="RMT Séquence pédago rosier"/>
    <s v="Le Fesne Angers"/>
    <x v="8"/>
    <m/>
    <s v="Redémarrage, plus de fleur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n v="1"/>
    <n v="1"/>
    <m/>
    <m/>
    <m/>
    <m/>
    <m/>
    <n v="2"/>
  </r>
  <r>
    <s v="RMT Séquence pédago rosier"/>
    <s v="Le Fesne Angers"/>
    <x v="8"/>
    <m/>
    <s v="Redémarrage, plus de fleur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1"/>
    <m/>
    <m/>
    <n v="1"/>
    <m/>
    <m/>
    <m/>
    <n v="1"/>
    <m/>
    <m/>
    <m/>
    <m/>
    <m/>
    <m/>
    <n v="1"/>
  </r>
  <r>
    <s v="RMT Séquence pédago rosier"/>
    <s v="Le Fesne Angers"/>
    <x v="8"/>
    <m/>
    <s v="Redémarrage, plus de fleur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m/>
    <n v="1"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0"/>
    <m/>
    <n v="0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n v="1"/>
    <m/>
    <m/>
    <m/>
    <m/>
    <m/>
    <m/>
    <m/>
    <m/>
    <n v="1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n v="1"/>
    <m/>
    <m/>
    <n v="1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0"/>
    <m/>
    <n v="0"/>
    <n v="16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0"/>
    <n v="1"/>
    <n v="1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n v="3"/>
    <m/>
    <m/>
    <n v="3"/>
    <m/>
    <m/>
    <m/>
    <n v="0"/>
    <m/>
    <m/>
    <m/>
    <m/>
    <m/>
    <n v="6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0"/>
    <n v="1"/>
    <n v="1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n v="1"/>
    <m/>
    <m/>
    <n v="1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0"/>
    <m/>
    <n v="0"/>
    <n v="1"/>
    <m/>
    <m/>
    <m/>
    <m/>
    <m/>
    <m/>
    <m/>
    <m/>
    <m/>
    <m/>
    <m/>
    <m/>
    <m/>
    <m/>
    <m/>
    <m/>
    <m/>
    <m/>
    <m/>
    <m/>
    <n v="1"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8"/>
    <m/>
    <s v="Redémarrage, plus de fleur"/>
    <m/>
    <m/>
    <x v="0"/>
    <m/>
    <n v="0"/>
    <m/>
    <n v="0"/>
    <n v="1"/>
    <m/>
    <m/>
    <m/>
    <m/>
    <m/>
    <m/>
    <m/>
    <m/>
    <m/>
    <n v="1"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1"/>
    <m/>
    <s v="NA"/>
    <m/>
    <n v="0"/>
    <m/>
    <m/>
    <m/>
    <n v="2"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1"/>
    <m/>
    <s v="NA"/>
    <m/>
    <n v="0"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1"/>
    <m/>
    <s v="NA"/>
    <m/>
    <n v="0"/>
    <m/>
    <m/>
    <m/>
    <m/>
    <m/>
    <m/>
    <n v="1"/>
    <m/>
    <m/>
    <m/>
    <m/>
    <m/>
    <m/>
    <n v="2"/>
    <m/>
    <m/>
    <m/>
    <m/>
    <m/>
    <m/>
    <m/>
    <m/>
    <m/>
    <m/>
    <m/>
    <m/>
    <n v="3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n v="2"/>
    <m/>
    <m/>
    <n v="2"/>
    <m/>
    <m/>
    <m/>
    <n v="2"/>
    <m/>
    <m/>
    <m/>
    <m/>
    <m/>
    <m/>
    <n v="2"/>
  </r>
  <r>
    <s v="RMT Séquence pédago rosier"/>
    <s v="Le Fesne Angers"/>
    <x v="9"/>
    <m/>
    <s v="Redémarrage, plus de fleur"/>
    <m/>
    <m/>
    <x v="0"/>
    <m/>
    <n v="0"/>
    <m/>
    <n v="0"/>
    <n v="8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0"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n v="1"/>
    <m/>
    <n v="1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0"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n v="1"/>
    <n v="1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0"/>
    <m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0"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n v="1"/>
    <m/>
    <n v="1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9"/>
    <m/>
    <s v="Redémarrage, plus de fleur"/>
    <m/>
    <m/>
    <x v="0"/>
    <m/>
    <n v="0"/>
    <m/>
    <n v="0"/>
    <n v="1"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n v="0"/>
    <m/>
    <m/>
    <m/>
    <n v="0"/>
    <m/>
    <m/>
    <n v="1"/>
    <n v="1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1"/>
    <m/>
    <s v="NA"/>
    <m/>
    <m/>
    <m/>
    <n v="7"/>
    <m/>
    <m/>
    <m/>
    <m/>
    <n v="1"/>
    <m/>
    <m/>
    <m/>
    <m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1"/>
    <m/>
    <s v="NA"/>
    <m/>
    <m/>
    <m/>
    <n v="3"/>
    <m/>
    <m/>
    <m/>
    <m/>
    <m/>
    <m/>
    <m/>
    <m/>
    <m/>
    <m/>
    <m/>
    <m/>
    <m/>
    <m/>
    <m/>
    <m/>
    <m/>
    <m/>
    <m/>
    <m/>
    <m/>
    <m/>
    <m/>
    <m/>
    <n v="0"/>
    <m/>
    <m/>
    <n v="1"/>
    <m/>
    <n v="1"/>
    <m/>
    <m/>
    <m/>
    <n v="0"/>
    <m/>
    <m/>
    <m/>
    <n v="0"/>
    <m/>
    <m/>
    <m/>
    <m/>
    <m/>
    <n v="2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1"/>
    <m/>
    <s v="NA"/>
    <m/>
    <m/>
    <m/>
    <n v="5"/>
    <m/>
    <m/>
    <m/>
    <m/>
    <m/>
    <m/>
    <m/>
    <m/>
    <m/>
    <m/>
    <m/>
    <m/>
    <m/>
    <m/>
    <m/>
    <m/>
    <m/>
    <m/>
    <m/>
    <m/>
    <m/>
    <n v="1"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n v="1"/>
    <m/>
    <m/>
    <m/>
    <m/>
    <n v="1"/>
  </r>
  <r>
    <s v="RMT Séquence pédago rosier"/>
    <s v="Le Fesne Angers"/>
    <x v="3"/>
    <m/>
    <s v="Croissance, debut flo"/>
    <m/>
    <m/>
    <x v="1"/>
    <m/>
    <s v="NA"/>
    <m/>
    <m/>
    <m/>
    <n v="2"/>
    <m/>
    <m/>
    <m/>
    <m/>
    <n v="1"/>
    <m/>
    <m/>
    <m/>
    <m/>
    <m/>
    <m/>
    <m/>
    <m/>
    <m/>
    <m/>
    <m/>
    <m/>
    <m/>
    <m/>
    <m/>
    <m/>
    <m/>
    <m/>
    <m/>
    <n v="1"/>
    <m/>
    <m/>
    <m/>
    <m/>
    <n v="0"/>
    <m/>
    <m/>
    <m/>
    <n v="0"/>
    <m/>
    <m/>
    <m/>
    <n v="0"/>
    <m/>
    <m/>
    <m/>
    <m/>
    <m/>
    <n v="0"/>
    <n v="0"/>
    <m/>
    <m/>
    <m/>
    <m/>
    <m/>
    <m/>
    <n v="1"/>
    <m/>
    <m/>
    <m/>
    <m/>
    <n v="1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1"/>
    <m/>
    <s v="NA"/>
    <m/>
    <m/>
    <m/>
    <n v="17"/>
    <m/>
    <m/>
    <m/>
    <m/>
    <m/>
    <m/>
    <m/>
    <m/>
    <m/>
    <m/>
    <m/>
    <m/>
    <m/>
    <m/>
    <m/>
    <m/>
    <m/>
    <m/>
    <n v="1"/>
    <m/>
    <m/>
    <n v="1"/>
    <m/>
    <m/>
    <n v="2"/>
    <m/>
    <m/>
    <m/>
    <m/>
    <n v="0"/>
    <m/>
    <m/>
    <m/>
    <n v="0"/>
    <m/>
    <m/>
    <m/>
    <n v="0"/>
    <m/>
    <m/>
    <m/>
    <m/>
    <m/>
    <n v="0"/>
    <n v="0"/>
    <m/>
    <m/>
    <m/>
    <m/>
    <m/>
    <m/>
    <m/>
    <m/>
    <m/>
    <m/>
    <m/>
    <n v="0"/>
    <m/>
    <m/>
    <m/>
    <m/>
    <m/>
    <m/>
    <m/>
    <m/>
    <m/>
    <m/>
    <n v="0"/>
  </r>
  <r>
    <s v="RMT Séquence pédago rosier"/>
    <s v="Le Fesne Angers"/>
    <x v="3"/>
    <m/>
    <s v="Croissance, debut flo"/>
    <m/>
    <m/>
    <x v="1"/>
    <m/>
    <s v="NA"/>
    <m/>
    <m/>
    <m/>
    <n v="6"/>
    <m/>
    <m/>
    <m/>
    <m/>
    <m/>
    <m/>
    <m/>
    <m/>
    <m/>
    <m/>
    <m/>
    <m/>
    <n v="2"/>
    <m/>
    <m/>
    <m/>
    <m/>
    <m/>
    <m/>
    <m/>
    <m/>
    <n v="1"/>
    <m/>
    <m/>
    <n v="3"/>
    <m/>
    <m/>
    <m/>
    <m/>
    <n v="0"/>
    <m/>
    <m/>
    <m/>
    <n v="0"/>
    <m/>
    <m/>
    <m/>
    <n v="0"/>
    <m/>
    <m/>
    <m/>
    <m/>
    <n v="1"/>
    <n v="0"/>
    <n v="1"/>
    <m/>
    <m/>
    <m/>
    <m/>
    <m/>
    <m/>
    <m/>
    <m/>
    <m/>
    <m/>
    <m/>
    <n v="0"/>
    <m/>
    <m/>
    <m/>
    <m/>
    <m/>
    <m/>
    <m/>
    <m/>
    <m/>
    <m/>
    <n v="0"/>
  </r>
  <r>
    <m/>
    <m/>
    <x v="10"/>
    <m/>
    <m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0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outline="1" outlineData="1" multipleFieldFilters="0" rowHeaderCaption=" ">
  <location ref="A4:B15" firstHeaderRow="1" firstDataRow="1" firstDataCol="1" rowPageCount="1" colPageCount="1"/>
  <pivotFields count="82">
    <pivotField showAll="0"/>
    <pivotField showAll="0"/>
    <pivotField axis="axisRow" showAll="0" sortType="ascending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 defaultSubtotal="0"/>
    <pivotField showAll="0" defaultSubtotal="0"/>
    <pivotField showAll="0" defaultSubtotal="0"/>
    <pivotField showAll="0" defaultSubtotal="0"/>
    <pivotField axis="axisPage" multipleItemSelectionAllowed="1" showAll="0" defaultSubtotal="0">
      <items count="4">
        <item x="1"/>
        <item m="1" x="3"/>
        <item x="0"/>
        <item h="1" x="2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1">
    <pageField fld="7" hier="-1"/>
  </pageFields>
  <dataFields count="1">
    <dataField name="Somme de Total prédateur spécifique thrips" fld="58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workbookViewId="0">
      <selection activeCell="B5" sqref="B5:B14"/>
    </sheetView>
  </sheetViews>
  <sheetFormatPr baseColWidth="10" defaultRowHeight="15" x14ac:dyDescent="0.25"/>
  <cols>
    <col min="1" max="1" width="41" customWidth="1"/>
    <col min="2" max="2" width="40.5703125" bestFit="1" customWidth="1"/>
    <col min="3" max="6" width="42.85546875" bestFit="1" customWidth="1"/>
    <col min="7" max="7" width="12.5703125" bestFit="1" customWidth="1"/>
    <col min="8" max="8" width="33.28515625" customWidth="1"/>
    <col min="9" max="9" width="42.85546875" bestFit="1" customWidth="1"/>
    <col min="10" max="10" width="41.28515625" bestFit="1" customWidth="1"/>
    <col min="11" max="11" width="47.85546875" bestFit="1" customWidth="1"/>
    <col min="12" max="12" width="41.5703125" customWidth="1"/>
    <col min="13" max="13" width="41.5703125" bestFit="1" customWidth="1"/>
  </cols>
  <sheetData>
    <row r="2" spans="1:2" x14ac:dyDescent="0.25">
      <c r="A2" s="3" t="s">
        <v>138</v>
      </c>
      <c r="B2" t="s">
        <v>201</v>
      </c>
    </row>
    <row r="4" spans="1:2" x14ac:dyDescent="0.25">
      <c r="A4" s="3" t="s">
        <v>125</v>
      </c>
      <c r="B4" t="s">
        <v>68</v>
      </c>
    </row>
    <row r="5" spans="1:2" x14ac:dyDescent="0.25">
      <c r="A5" s="7">
        <v>44323</v>
      </c>
      <c r="B5" s="4">
        <v>0</v>
      </c>
    </row>
    <row r="6" spans="1:2" x14ac:dyDescent="0.25">
      <c r="A6" s="7">
        <v>44337</v>
      </c>
      <c r="B6" s="4">
        <v>0</v>
      </c>
    </row>
    <row r="7" spans="1:2" x14ac:dyDescent="0.25">
      <c r="A7" s="7">
        <v>44344</v>
      </c>
      <c r="B7" s="4">
        <v>0</v>
      </c>
    </row>
    <row r="8" spans="1:2" x14ac:dyDescent="0.25">
      <c r="A8" s="7">
        <v>44349</v>
      </c>
      <c r="B8" s="4">
        <v>1</v>
      </c>
    </row>
    <row r="9" spans="1:2" x14ac:dyDescent="0.25">
      <c r="A9" s="7">
        <v>44358</v>
      </c>
      <c r="B9" s="4">
        <v>0</v>
      </c>
    </row>
    <row r="10" spans="1:2" x14ac:dyDescent="0.25">
      <c r="A10" s="7">
        <v>44372</v>
      </c>
      <c r="B10" s="4">
        <v>12</v>
      </c>
    </row>
    <row r="11" spans="1:2" x14ac:dyDescent="0.25">
      <c r="A11" s="7">
        <v>44379</v>
      </c>
      <c r="B11" s="4">
        <v>5</v>
      </c>
    </row>
    <row r="12" spans="1:2" x14ac:dyDescent="0.25">
      <c r="A12" s="7">
        <v>44386</v>
      </c>
      <c r="B12" s="4">
        <v>5</v>
      </c>
    </row>
    <row r="13" spans="1:2" x14ac:dyDescent="0.25">
      <c r="A13" s="7">
        <v>44414</v>
      </c>
      <c r="B13" s="4">
        <v>0</v>
      </c>
    </row>
    <row r="14" spans="1:2" x14ac:dyDescent="0.25">
      <c r="A14" s="7">
        <v>44425</v>
      </c>
      <c r="B14" s="4">
        <v>0</v>
      </c>
    </row>
    <row r="15" spans="1:2" x14ac:dyDescent="0.25">
      <c r="A15" s="8" t="s">
        <v>82</v>
      </c>
      <c r="B15" s="4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1"/>
  <sheetViews>
    <sheetView zoomScale="87" zoomScaleNormal="87" workbookViewId="0">
      <pane xSplit="8" ySplit="1" topLeftCell="AF2" activePane="bottomRight" state="frozen"/>
      <selection pane="topRight" activeCell="E1" sqref="E1"/>
      <selection pane="bottomLeft" activeCell="A2" sqref="A2"/>
      <selection pane="bottomRight" activeCell="AW138" sqref="AW138"/>
    </sheetView>
  </sheetViews>
  <sheetFormatPr baseColWidth="10" defaultRowHeight="15" x14ac:dyDescent="0.25"/>
  <cols>
    <col min="1" max="1" width="4.7109375" style="5" customWidth="1"/>
    <col min="2" max="2" width="4.5703125" style="5" customWidth="1"/>
    <col min="3" max="3" width="10.7109375" style="5" bestFit="1" customWidth="1"/>
    <col min="4" max="4" width="10.7109375" style="5" customWidth="1"/>
    <col min="5" max="5" width="21.42578125" style="5" customWidth="1"/>
    <col min="6" max="6" width="3.7109375" style="5" bestFit="1" customWidth="1"/>
    <col min="7" max="7" width="3.7109375" style="5" customWidth="1"/>
    <col min="8" max="8" width="5.42578125" style="5" bestFit="1" customWidth="1"/>
    <col min="9" max="9" width="5.42578125" style="5" customWidth="1"/>
    <col min="10" max="10" width="3.7109375" style="5" bestFit="1" customWidth="1"/>
    <col min="11" max="12" width="4" style="5" customWidth="1"/>
    <col min="13" max="13" width="4.5703125" style="5" bestFit="1" customWidth="1"/>
    <col min="14" max="17" width="4" style="5" customWidth="1"/>
    <col min="18" max="18" width="3.7109375" style="5" customWidth="1"/>
    <col min="19" max="19" width="3.7109375" style="5" bestFit="1" customWidth="1"/>
    <col min="20" max="36" width="3.7109375" style="5" customWidth="1"/>
    <col min="37" max="37" width="4.28515625" style="5" bestFit="1" customWidth="1"/>
    <col min="38" max="40" width="3.7109375" style="5" customWidth="1"/>
    <col min="41" max="41" width="3.7109375" style="5" bestFit="1" customWidth="1"/>
    <col min="42" max="44" width="3.7109375" style="5" customWidth="1"/>
    <col min="45" max="45" width="3.7109375" style="5" bestFit="1" customWidth="1"/>
    <col min="46" max="49" width="3.7109375" style="5" customWidth="1"/>
    <col min="50" max="51" width="3.7109375" style="5" bestFit="1" customWidth="1"/>
    <col min="52" max="52" width="3.7109375" style="5" customWidth="1"/>
    <col min="53" max="53" width="3.7109375" style="5" bestFit="1" customWidth="1"/>
    <col min="54" max="55" width="3.7109375" style="5" customWidth="1"/>
    <col min="56" max="56" width="3.7109375" style="5" bestFit="1" customWidth="1"/>
    <col min="57" max="60" width="3.7109375" style="5" customWidth="1"/>
    <col min="61" max="61" width="3.7109375" style="5" bestFit="1" customWidth="1"/>
    <col min="62" max="66" width="3.7109375" style="5" customWidth="1"/>
    <col min="67" max="67" width="3.7109375" style="5" bestFit="1" customWidth="1"/>
    <col min="68" max="77" width="3.7109375" style="5" customWidth="1"/>
    <col min="78" max="79" width="3.7109375" style="5" bestFit="1" customWidth="1"/>
    <col min="80" max="80" width="3.7109375" style="5" customWidth="1"/>
    <col min="81" max="81" width="3.7109375" style="5" bestFit="1" customWidth="1"/>
    <col min="82" max="82" width="3.7109375" style="5" customWidth="1"/>
    <col min="83" max="83" width="3.7109375" style="5" bestFit="1" customWidth="1"/>
    <col min="84" max="84" width="3.7109375" style="5" customWidth="1"/>
    <col min="85" max="87" width="3.7109375" style="5" bestFit="1" customWidth="1"/>
    <col min="88" max="89" width="3.7109375" style="5" customWidth="1"/>
    <col min="90" max="94" width="3.7109375" style="5" bestFit="1" customWidth="1"/>
    <col min="95" max="16384" width="11.42578125" style="5"/>
  </cols>
  <sheetData>
    <row r="1" spans="1:82" s="13" customFormat="1" ht="179.25" customHeight="1" x14ac:dyDescent="0.25">
      <c r="A1" s="13" t="s">
        <v>0</v>
      </c>
      <c r="B1" s="13" t="s">
        <v>3</v>
      </c>
      <c r="C1" s="13" t="s">
        <v>2</v>
      </c>
      <c r="D1" s="15" t="s">
        <v>134</v>
      </c>
      <c r="E1" s="15" t="s">
        <v>135</v>
      </c>
      <c r="F1" s="15" t="s">
        <v>136</v>
      </c>
      <c r="G1" s="15" t="s">
        <v>137</v>
      </c>
      <c r="H1" s="15" t="s">
        <v>138</v>
      </c>
      <c r="I1" s="22" t="s">
        <v>139</v>
      </c>
      <c r="J1" s="15" t="s">
        <v>140</v>
      </c>
      <c r="K1" s="15" t="s">
        <v>141</v>
      </c>
      <c r="L1" s="23" t="s">
        <v>142</v>
      </c>
      <c r="M1" s="15" t="s">
        <v>188</v>
      </c>
      <c r="N1" s="15" t="s">
        <v>143</v>
      </c>
      <c r="O1" s="22" t="s">
        <v>144</v>
      </c>
      <c r="P1" s="15" t="s">
        <v>145</v>
      </c>
      <c r="Q1" s="22" t="s">
        <v>146</v>
      </c>
      <c r="R1" s="15" t="s">
        <v>147</v>
      </c>
      <c r="S1" s="15" t="s">
        <v>148</v>
      </c>
      <c r="T1" s="15" t="s">
        <v>14</v>
      </c>
      <c r="U1" s="15" t="s">
        <v>149</v>
      </c>
      <c r="V1" s="15" t="s">
        <v>150</v>
      </c>
      <c r="W1" s="15" t="s">
        <v>151</v>
      </c>
      <c r="X1" s="15" t="s">
        <v>152</v>
      </c>
      <c r="Y1" s="15" t="s">
        <v>153</v>
      </c>
      <c r="Z1" s="15" t="s">
        <v>154</v>
      </c>
      <c r="AA1" s="15" t="s">
        <v>155</v>
      </c>
      <c r="AB1" s="15" t="s">
        <v>156</v>
      </c>
      <c r="AC1" s="15" t="s">
        <v>157</v>
      </c>
      <c r="AD1" s="15" t="s">
        <v>158</v>
      </c>
      <c r="AE1" s="15" t="s">
        <v>28</v>
      </c>
      <c r="AF1" s="15" t="s">
        <v>159</v>
      </c>
      <c r="AG1" s="13" t="s">
        <v>29</v>
      </c>
      <c r="AH1" s="15" t="s">
        <v>160</v>
      </c>
      <c r="AI1" s="15" t="s">
        <v>161</v>
      </c>
      <c r="AJ1" s="13" t="s">
        <v>41</v>
      </c>
      <c r="AK1" s="13" t="s">
        <v>42</v>
      </c>
      <c r="AL1" s="24" t="s">
        <v>162</v>
      </c>
      <c r="AM1" s="14" t="s">
        <v>22</v>
      </c>
      <c r="AN1" s="22" t="s">
        <v>163</v>
      </c>
      <c r="AO1" s="15" t="s">
        <v>164</v>
      </c>
      <c r="AP1" s="15" t="s">
        <v>165</v>
      </c>
      <c r="AQ1" s="15" t="s">
        <v>166</v>
      </c>
      <c r="AR1" s="23" t="s">
        <v>167</v>
      </c>
      <c r="AS1" s="15" t="s">
        <v>168</v>
      </c>
      <c r="AT1" s="15" t="s">
        <v>169</v>
      </c>
      <c r="AU1" s="15" t="s">
        <v>216</v>
      </c>
      <c r="AV1" s="14" t="s">
        <v>103</v>
      </c>
      <c r="AW1" s="15" t="s">
        <v>13</v>
      </c>
      <c r="AX1" s="15" t="s">
        <v>24</v>
      </c>
      <c r="AY1" s="15" t="s">
        <v>170</v>
      </c>
      <c r="AZ1" s="14" t="s">
        <v>104</v>
      </c>
      <c r="BA1" s="13" t="s">
        <v>16</v>
      </c>
      <c r="BB1" s="22" t="s">
        <v>171</v>
      </c>
      <c r="BC1" s="15" t="s">
        <v>172</v>
      </c>
      <c r="BD1" s="15" t="s">
        <v>173</v>
      </c>
      <c r="BE1" s="15" t="s">
        <v>174</v>
      </c>
      <c r="BF1" s="14" t="s">
        <v>66</v>
      </c>
      <c r="BG1" s="14" t="s">
        <v>67</v>
      </c>
      <c r="BH1" s="22" t="s">
        <v>175</v>
      </c>
      <c r="BI1" s="25" t="s">
        <v>176</v>
      </c>
      <c r="BJ1" s="15" t="s">
        <v>177</v>
      </c>
      <c r="BK1" s="15" t="s">
        <v>178</v>
      </c>
      <c r="BL1" s="15" t="s">
        <v>179</v>
      </c>
      <c r="BM1" s="15" t="s">
        <v>189</v>
      </c>
      <c r="BN1" s="15" t="s">
        <v>180</v>
      </c>
      <c r="BO1" s="15" t="s">
        <v>181</v>
      </c>
      <c r="BP1" s="15" t="s">
        <v>182</v>
      </c>
      <c r="BQ1" s="15" t="s">
        <v>183</v>
      </c>
      <c r="BR1" s="24" t="s">
        <v>162</v>
      </c>
      <c r="BS1" s="14" t="s">
        <v>21</v>
      </c>
      <c r="BT1" s="22" t="s">
        <v>184</v>
      </c>
      <c r="BU1" s="15" t="s">
        <v>190</v>
      </c>
      <c r="BV1" s="15" t="s">
        <v>40</v>
      </c>
      <c r="BW1" s="15" t="s">
        <v>59</v>
      </c>
      <c r="BX1" s="15" t="s">
        <v>50</v>
      </c>
      <c r="BY1" s="15" t="s">
        <v>185</v>
      </c>
      <c r="BZ1" s="15" t="s">
        <v>186</v>
      </c>
      <c r="CA1" s="15" t="s">
        <v>187</v>
      </c>
      <c r="CB1" s="15" t="s">
        <v>217</v>
      </c>
      <c r="CC1" s="24" t="s">
        <v>162</v>
      </c>
      <c r="CD1" s="14" t="s">
        <v>64</v>
      </c>
    </row>
    <row r="2" spans="1:82" customFormat="1" x14ac:dyDescent="0.25">
      <c r="A2" t="s">
        <v>1</v>
      </c>
      <c r="B2" t="s">
        <v>5</v>
      </c>
      <c r="C2" s="1">
        <v>44323</v>
      </c>
      <c r="D2" s="1"/>
      <c r="E2" s="1" t="s">
        <v>45</v>
      </c>
      <c r="F2" s="1"/>
      <c r="G2" s="1"/>
      <c r="H2" t="s">
        <v>60</v>
      </c>
      <c r="I2" s="26"/>
      <c r="J2">
        <v>60</v>
      </c>
      <c r="K2">
        <v>1</v>
      </c>
      <c r="L2" s="2">
        <f>SUM(J2:K2)</f>
        <v>61</v>
      </c>
      <c r="M2">
        <v>100</v>
      </c>
      <c r="O2" s="26"/>
      <c r="Q2" s="26"/>
      <c r="R2">
        <v>50</v>
      </c>
      <c r="AC2">
        <v>1</v>
      </c>
      <c r="AE2">
        <v>2</v>
      </c>
      <c r="AG2">
        <v>1</v>
      </c>
      <c r="AM2" s="2">
        <f>SUM(R2:AL2)</f>
        <v>54</v>
      </c>
      <c r="AN2" s="26"/>
      <c r="AQ2">
        <v>8</v>
      </c>
      <c r="AR2" s="2">
        <f t="shared" ref="AR2:AR33" si="0">SUM(AO2:AQ2)</f>
        <v>8</v>
      </c>
      <c r="AS2">
        <v>1</v>
      </c>
      <c r="AT2">
        <v>1</v>
      </c>
      <c r="AV2" s="2">
        <f>SUM(AS2:AU2)</f>
        <v>2</v>
      </c>
      <c r="AW2">
        <v>6</v>
      </c>
      <c r="AZ2" s="2">
        <f>SUM(AW2:AY2)</f>
        <v>6</v>
      </c>
      <c r="BB2" s="26"/>
      <c r="BF2" s="2">
        <f>AR2+AV2+AZ2</f>
        <v>16</v>
      </c>
      <c r="BG2" s="2">
        <f t="shared" ref="BG2:BG33" si="1">SUM(BC2:BE2)</f>
        <v>0</v>
      </c>
      <c r="BH2" s="26"/>
      <c r="BI2" s="5"/>
      <c r="BS2" s="2">
        <f>SUM(BI2:BR2)</f>
        <v>0</v>
      </c>
      <c r="BT2" s="26"/>
      <c r="CC2" s="5"/>
      <c r="CD2" s="2">
        <f>SUM(BU2:CC2)</f>
        <v>0</v>
      </c>
    </row>
    <row r="3" spans="1:82" customFormat="1" x14ac:dyDescent="0.25">
      <c r="A3" t="s">
        <v>1</v>
      </c>
      <c r="B3" t="s">
        <v>5</v>
      </c>
      <c r="C3" s="1">
        <v>44337</v>
      </c>
      <c r="D3" s="1"/>
      <c r="E3" s="1" t="s">
        <v>45</v>
      </c>
      <c r="F3" s="1"/>
      <c r="G3" s="1"/>
      <c r="H3" t="s">
        <v>60</v>
      </c>
      <c r="I3" s="26"/>
      <c r="J3">
        <v>2</v>
      </c>
      <c r="L3" s="2">
        <f t="shared" ref="L3:L33" si="2">SUM(J3:K3)</f>
        <v>2</v>
      </c>
      <c r="M3">
        <v>12</v>
      </c>
      <c r="O3" s="26"/>
      <c r="Q3" s="26"/>
      <c r="W3">
        <v>2</v>
      </c>
      <c r="AM3" s="2">
        <f t="shared" ref="AM3:AM33" si="3">SUM(R3:AL3)</f>
        <v>2</v>
      </c>
      <c r="AN3" s="26"/>
      <c r="AR3" s="2">
        <f t="shared" si="0"/>
        <v>0</v>
      </c>
      <c r="AS3">
        <v>1</v>
      </c>
      <c r="AV3" s="2">
        <f t="shared" ref="AV3:AV65" si="4">SUM(AS3:AU3)</f>
        <v>1</v>
      </c>
      <c r="AZ3" s="2">
        <f t="shared" ref="AZ3:AZ65" si="5">SUM(AW3:AY3)</f>
        <v>0</v>
      </c>
      <c r="BB3" s="26"/>
      <c r="BF3" s="2">
        <f t="shared" ref="BF3:BF66" si="6">AR3+AV3+AZ3</f>
        <v>1</v>
      </c>
      <c r="BG3" s="2">
        <f t="shared" si="1"/>
        <v>0</v>
      </c>
      <c r="BH3" s="26"/>
      <c r="BI3" s="5"/>
      <c r="BS3" s="2">
        <f t="shared" ref="BS3:BS34" si="7">SUM(BI3:BQ3)</f>
        <v>0</v>
      </c>
      <c r="BT3" s="26"/>
      <c r="CC3" s="5"/>
      <c r="CD3" s="2">
        <f t="shared" ref="CD3:CD66" si="8">SUM(BU3:CC3)</f>
        <v>0</v>
      </c>
    </row>
    <row r="4" spans="1:82" customFormat="1" x14ac:dyDescent="0.25">
      <c r="A4" t="s">
        <v>1</v>
      </c>
      <c r="B4" t="s">
        <v>5</v>
      </c>
      <c r="C4" s="1">
        <v>44337</v>
      </c>
      <c r="D4" s="1"/>
      <c r="E4" s="1" t="s">
        <v>45</v>
      </c>
      <c r="F4" s="1"/>
      <c r="G4" s="1"/>
      <c r="H4" t="s">
        <v>60</v>
      </c>
      <c r="I4" s="26"/>
      <c r="J4">
        <v>1</v>
      </c>
      <c r="L4" s="2">
        <f t="shared" si="2"/>
        <v>1</v>
      </c>
      <c r="M4">
        <v>7</v>
      </c>
      <c r="O4" s="26"/>
      <c r="Q4" s="26"/>
      <c r="AM4" s="2">
        <f t="shared" si="3"/>
        <v>0</v>
      </c>
      <c r="AN4" s="26"/>
      <c r="AR4" s="2">
        <f t="shared" si="0"/>
        <v>0</v>
      </c>
      <c r="AV4" s="2">
        <f t="shared" si="4"/>
        <v>0</v>
      </c>
      <c r="AZ4" s="2">
        <f t="shared" si="5"/>
        <v>0</v>
      </c>
      <c r="BB4" s="26"/>
      <c r="BF4" s="2">
        <f t="shared" si="6"/>
        <v>0</v>
      </c>
      <c r="BG4" s="2">
        <f t="shared" si="1"/>
        <v>0</v>
      </c>
      <c r="BH4" s="26"/>
      <c r="BI4" s="5"/>
      <c r="BS4" s="2">
        <f t="shared" si="7"/>
        <v>0</v>
      </c>
      <c r="BT4" s="26"/>
      <c r="CC4" s="5"/>
      <c r="CD4" s="2">
        <f t="shared" si="8"/>
        <v>0</v>
      </c>
    </row>
    <row r="5" spans="1:82" customFormat="1" x14ac:dyDescent="0.25">
      <c r="A5" t="s">
        <v>1</v>
      </c>
      <c r="B5" t="s">
        <v>5</v>
      </c>
      <c r="C5" s="1">
        <v>44337</v>
      </c>
      <c r="D5" s="1"/>
      <c r="E5" s="1" t="s">
        <v>45</v>
      </c>
      <c r="F5" s="1"/>
      <c r="G5" s="1"/>
      <c r="H5" t="s">
        <v>60</v>
      </c>
      <c r="I5" s="26"/>
      <c r="J5">
        <v>1</v>
      </c>
      <c r="L5" s="2">
        <f t="shared" si="2"/>
        <v>1</v>
      </c>
      <c r="M5">
        <v>7</v>
      </c>
      <c r="O5" s="26"/>
      <c r="Q5" s="26"/>
      <c r="R5">
        <v>1</v>
      </c>
      <c r="W5">
        <v>1</v>
      </c>
      <c r="AM5" s="2">
        <f t="shared" si="3"/>
        <v>2</v>
      </c>
      <c r="AN5" s="26"/>
      <c r="AR5" s="2">
        <f t="shared" si="0"/>
        <v>0</v>
      </c>
      <c r="AV5" s="2">
        <f t="shared" si="4"/>
        <v>0</v>
      </c>
      <c r="AZ5" s="2">
        <f t="shared" si="5"/>
        <v>0</v>
      </c>
      <c r="BB5" s="26"/>
      <c r="BF5" s="2">
        <f t="shared" si="6"/>
        <v>0</v>
      </c>
      <c r="BG5" s="2">
        <f t="shared" si="1"/>
        <v>0</v>
      </c>
      <c r="BH5" s="26"/>
      <c r="BI5" s="5"/>
      <c r="BS5" s="2">
        <f t="shared" si="7"/>
        <v>0</v>
      </c>
      <c r="BT5" s="26"/>
      <c r="CC5" s="5"/>
      <c r="CD5" s="2">
        <f t="shared" si="8"/>
        <v>0</v>
      </c>
    </row>
    <row r="6" spans="1:82" customFormat="1" x14ac:dyDescent="0.25">
      <c r="A6" t="s">
        <v>1</v>
      </c>
      <c r="B6" t="s">
        <v>5</v>
      </c>
      <c r="C6" s="1">
        <v>44337</v>
      </c>
      <c r="D6" s="1"/>
      <c r="E6" s="1" t="s">
        <v>45</v>
      </c>
      <c r="F6" s="1"/>
      <c r="G6" s="1"/>
      <c r="H6" t="s">
        <v>60</v>
      </c>
      <c r="I6" s="26"/>
      <c r="J6">
        <v>1</v>
      </c>
      <c r="L6" s="2">
        <f t="shared" si="2"/>
        <v>1</v>
      </c>
      <c r="M6">
        <v>6</v>
      </c>
      <c r="O6" s="26"/>
      <c r="Q6" s="26"/>
      <c r="R6">
        <v>1</v>
      </c>
      <c r="W6">
        <v>2</v>
      </c>
      <c r="AM6" s="2">
        <f t="shared" si="3"/>
        <v>3</v>
      </c>
      <c r="AN6" s="26"/>
      <c r="AR6" s="2">
        <f t="shared" si="0"/>
        <v>0</v>
      </c>
      <c r="AV6" s="2">
        <f t="shared" si="4"/>
        <v>0</v>
      </c>
      <c r="AZ6" s="2">
        <f t="shared" si="5"/>
        <v>0</v>
      </c>
      <c r="BB6" s="26"/>
      <c r="BF6" s="2">
        <f t="shared" si="6"/>
        <v>0</v>
      </c>
      <c r="BG6" s="2">
        <f t="shared" si="1"/>
        <v>0</v>
      </c>
      <c r="BH6" s="26"/>
      <c r="BI6" s="5"/>
      <c r="BS6" s="2">
        <f t="shared" si="7"/>
        <v>0</v>
      </c>
      <c r="BT6" s="26"/>
      <c r="CC6" s="5"/>
      <c r="CD6" s="2">
        <f t="shared" si="8"/>
        <v>0</v>
      </c>
    </row>
    <row r="7" spans="1:82" customFormat="1" x14ac:dyDescent="0.25">
      <c r="A7" t="s">
        <v>1</v>
      </c>
      <c r="B7" t="s">
        <v>5</v>
      </c>
      <c r="C7" s="1">
        <v>44337</v>
      </c>
      <c r="D7" s="1"/>
      <c r="E7" s="1" t="s">
        <v>45</v>
      </c>
      <c r="F7" s="1"/>
      <c r="G7" s="1"/>
      <c r="H7" t="s">
        <v>60</v>
      </c>
      <c r="I7" s="26"/>
      <c r="J7">
        <v>4</v>
      </c>
      <c r="L7" s="2">
        <f t="shared" si="2"/>
        <v>4</v>
      </c>
      <c r="M7">
        <v>9</v>
      </c>
      <c r="O7" s="26"/>
      <c r="Q7" s="26"/>
      <c r="R7">
        <v>1</v>
      </c>
      <c r="AM7" s="2">
        <f t="shared" si="3"/>
        <v>1</v>
      </c>
      <c r="AN7" s="26"/>
      <c r="AQ7">
        <v>2</v>
      </c>
      <c r="AR7" s="2">
        <f t="shared" si="0"/>
        <v>2</v>
      </c>
      <c r="AV7" s="2">
        <f t="shared" si="4"/>
        <v>0</v>
      </c>
      <c r="AZ7" s="2">
        <f t="shared" si="5"/>
        <v>0</v>
      </c>
      <c r="BB7" s="26"/>
      <c r="BF7" s="2">
        <f t="shared" si="6"/>
        <v>2</v>
      </c>
      <c r="BG7" s="2">
        <f t="shared" si="1"/>
        <v>0</v>
      </c>
      <c r="BH7" s="26"/>
      <c r="BI7" s="5"/>
      <c r="BS7" s="2">
        <f t="shared" si="7"/>
        <v>0</v>
      </c>
      <c r="BT7" s="26"/>
      <c r="CC7" s="5"/>
      <c r="CD7" s="2">
        <f t="shared" si="8"/>
        <v>0</v>
      </c>
    </row>
    <row r="8" spans="1:82" customFormat="1" x14ac:dyDescent="0.25">
      <c r="A8" t="s">
        <v>1</v>
      </c>
      <c r="B8" t="s">
        <v>5</v>
      </c>
      <c r="C8" s="1">
        <v>44337</v>
      </c>
      <c r="D8" s="1"/>
      <c r="E8" s="1" t="s">
        <v>45</v>
      </c>
      <c r="F8" s="1"/>
      <c r="G8" s="1"/>
      <c r="H8" t="s">
        <v>60</v>
      </c>
      <c r="I8" s="26"/>
      <c r="J8">
        <v>2</v>
      </c>
      <c r="L8" s="2">
        <f t="shared" si="2"/>
        <v>2</v>
      </c>
      <c r="M8">
        <v>4</v>
      </c>
      <c r="O8" s="26"/>
      <c r="Q8" s="26"/>
      <c r="W8">
        <v>1</v>
      </c>
      <c r="AM8" s="2">
        <f t="shared" si="3"/>
        <v>1</v>
      </c>
      <c r="AN8" s="26"/>
      <c r="AR8" s="2">
        <f t="shared" si="0"/>
        <v>0</v>
      </c>
      <c r="AV8" s="2">
        <f t="shared" si="4"/>
        <v>0</v>
      </c>
      <c r="AZ8" s="2">
        <f t="shared" si="5"/>
        <v>0</v>
      </c>
      <c r="BB8" s="26"/>
      <c r="BF8" s="2">
        <f t="shared" si="6"/>
        <v>0</v>
      </c>
      <c r="BG8" s="2">
        <f t="shared" si="1"/>
        <v>0</v>
      </c>
      <c r="BH8" s="26"/>
      <c r="BI8" s="5"/>
      <c r="BS8" s="2">
        <f t="shared" si="7"/>
        <v>0</v>
      </c>
      <c r="BT8" s="26"/>
      <c r="CC8" s="5"/>
      <c r="CD8" s="2">
        <f t="shared" si="8"/>
        <v>0</v>
      </c>
    </row>
    <row r="9" spans="1:82" customFormat="1" x14ac:dyDescent="0.25">
      <c r="A9" t="s">
        <v>1</v>
      </c>
      <c r="B9" t="s">
        <v>5</v>
      </c>
      <c r="C9" s="1">
        <v>44337</v>
      </c>
      <c r="D9" s="1"/>
      <c r="E9" s="1" t="s">
        <v>45</v>
      </c>
      <c r="F9" s="1"/>
      <c r="G9" s="1"/>
      <c r="H9" t="s">
        <v>60</v>
      </c>
      <c r="I9" s="26"/>
      <c r="J9">
        <v>1</v>
      </c>
      <c r="L9" s="2">
        <f t="shared" si="2"/>
        <v>1</v>
      </c>
      <c r="M9">
        <v>7</v>
      </c>
      <c r="O9" s="26"/>
      <c r="Q9" s="26"/>
      <c r="R9">
        <v>1</v>
      </c>
      <c r="AM9" s="2">
        <f t="shared" si="3"/>
        <v>1</v>
      </c>
      <c r="AN9" s="26"/>
      <c r="AR9" s="2">
        <f t="shared" si="0"/>
        <v>0</v>
      </c>
      <c r="AS9">
        <v>1</v>
      </c>
      <c r="AV9" s="2">
        <f t="shared" si="4"/>
        <v>1</v>
      </c>
      <c r="AZ9" s="2">
        <f t="shared" si="5"/>
        <v>0</v>
      </c>
      <c r="BB9" s="26"/>
      <c r="BF9" s="2">
        <f t="shared" si="6"/>
        <v>1</v>
      </c>
      <c r="BG9" s="2">
        <f t="shared" si="1"/>
        <v>0</v>
      </c>
      <c r="BH9" s="26"/>
      <c r="BI9" s="5"/>
      <c r="BS9" s="2">
        <f t="shared" si="7"/>
        <v>0</v>
      </c>
      <c r="BT9" s="26"/>
      <c r="CC9" s="5"/>
      <c r="CD9" s="2">
        <f t="shared" si="8"/>
        <v>0</v>
      </c>
    </row>
    <row r="10" spans="1:82" customFormat="1" x14ac:dyDescent="0.25">
      <c r="A10" t="s">
        <v>1</v>
      </c>
      <c r="B10" t="s">
        <v>5</v>
      </c>
      <c r="C10" s="1">
        <v>44337</v>
      </c>
      <c r="D10" s="1"/>
      <c r="E10" s="1" t="s">
        <v>45</v>
      </c>
      <c r="F10" s="1"/>
      <c r="G10" s="1"/>
      <c r="H10" t="s">
        <v>60</v>
      </c>
      <c r="I10" s="26"/>
      <c r="J10">
        <v>2</v>
      </c>
      <c r="L10" s="2">
        <f t="shared" si="2"/>
        <v>2</v>
      </c>
      <c r="M10">
        <v>7</v>
      </c>
      <c r="O10" s="26"/>
      <c r="Q10" s="26"/>
      <c r="W10">
        <v>1</v>
      </c>
      <c r="AM10" s="2">
        <f t="shared" si="3"/>
        <v>1</v>
      </c>
      <c r="AN10" s="26"/>
      <c r="AQ10">
        <v>1</v>
      </c>
      <c r="AR10" s="2">
        <f t="shared" si="0"/>
        <v>1</v>
      </c>
      <c r="AV10" s="2">
        <f t="shared" si="4"/>
        <v>0</v>
      </c>
      <c r="AZ10" s="2">
        <f t="shared" si="5"/>
        <v>0</v>
      </c>
      <c r="BB10" s="26"/>
      <c r="BF10" s="2">
        <f t="shared" si="6"/>
        <v>1</v>
      </c>
      <c r="BG10" s="2">
        <f t="shared" si="1"/>
        <v>0</v>
      </c>
      <c r="BH10" s="26"/>
      <c r="BI10" s="5"/>
      <c r="BS10" s="2">
        <f t="shared" si="7"/>
        <v>0</v>
      </c>
      <c r="BT10" s="26"/>
      <c r="CC10" s="5"/>
      <c r="CD10" s="2">
        <f t="shared" si="8"/>
        <v>0</v>
      </c>
    </row>
    <row r="11" spans="1:82" customFormat="1" x14ac:dyDescent="0.25">
      <c r="A11" t="s">
        <v>1</v>
      </c>
      <c r="B11" t="s">
        <v>5</v>
      </c>
      <c r="C11" s="1">
        <v>44337</v>
      </c>
      <c r="D11" s="1"/>
      <c r="E11" s="1" t="s">
        <v>45</v>
      </c>
      <c r="F11" s="1"/>
      <c r="G11" s="1"/>
      <c r="H11" t="s">
        <v>60</v>
      </c>
      <c r="I11" s="26"/>
      <c r="J11">
        <v>2</v>
      </c>
      <c r="L11" s="2">
        <f t="shared" si="2"/>
        <v>2</v>
      </c>
      <c r="M11">
        <v>6</v>
      </c>
      <c r="O11" s="26"/>
      <c r="Q11" s="26"/>
      <c r="W11">
        <v>1</v>
      </c>
      <c r="AM11" s="2">
        <f t="shared" si="3"/>
        <v>1</v>
      </c>
      <c r="AN11" s="26"/>
      <c r="AR11" s="2">
        <f t="shared" si="0"/>
        <v>0</v>
      </c>
      <c r="AV11" s="2">
        <f t="shared" si="4"/>
        <v>0</v>
      </c>
      <c r="AZ11" s="2">
        <f t="shared" si="5"/>
        <v>0</v>
      </c>
      <c r="BB11" s="26"/>
      <c r="BF11" s="2">
        <f t="shared" si="6"/>
        <v>0</v>
      </c>
      <c r="BG11" s="2">
        <f t="shared" si="1"/>
        <v>0</v>
      </c>
      <c r="BH11" s="26"/>
      <c r="BI11" s="5"/>
      <c r="BS11" s="2">
        <f t="shared" si="7"/>
        <v>0</v>
      </c>
      <c r="BT11" s="26"/>
      <c r="CC11" s="5"/>
      <c r="CD11" s="2">
        <f t="shared" si="8"/>
        <v>0</v>
      </c>
    </row>
    <row r="12" spans="1:82" customFormat="1" x14ac:dyDescent="0.25">
      <c r="A12" t="s">
        <v>1</v>
      </c>
      <c r="B12" t="s">
        <v>5</v>
      </c>
      <c r="C12" s="1">
        <v>44337</v>
      </c>
      <c r="D12" s="1"/>
      <c r="E12" s="1" t="s">
        <v>45</v>
      </c>
      <c r="F12" s="1"/>
      <c r="G12" s="1"/>
      <c r="H12" t="s">
        <v>60</v>
      </c>
      <c r="I12" s="26"/>
      <c r="J12">
        <v>5</v>
      </c>
      <c r="L12" s="2">
        <f t="shared" si="2"/>
        <v>5</v>
      </c>
      <c r="M12">
        <v>7</v>
      </c>
      <c r="O12" s="26"/>
      <c r="Q12" s="26"/>
      <c r="W12">
        <v>1</v>
      </c>
      <c r="AM12" s="2">
        <f t="shared" si="3"/>
        <v>1</v>
      </c>
      <c r="AN12" s="26"/>
      <c r="AQ12">
        <v>1</v>
      </c>
      <c r="AR12" s="2">
        <f t="shared" si="0"/>
        <v>1</v>
      </c>
      <c r="AV12" s="2">
        <f t="shared" si="4"/>
        <v>0</v>
      </c>
      <c r="AZ12" s="2">
        <f t="shared" si="5"/>
        <v>0</v>
      </c>
      <c r="BB12" s="26"/>
      <c r="BF12" s="2">
        <f t="shared" si="6"/>
        <v>1</v>
      </c>
      <c r="BG12" s="2">
        <f t="shared" si="1"/>
        <v>0</v>
      </c>
      <c r="BH12" s="26"/>
      <c r="BI12" s="5"/>
      <c r="BS12" s="2">
        <f t="shared" si="7"/>
        <v>0</v>
      </c>
      <c r="BT12" s="26"/>
      <c r="CC12" s="5"/>
      <c r="CD12" s="2">
        <f t="shared" si="8"/>
        <v>0</v>
      </c>
    </row>
    <row r="13" spans="1:82" customFormat="1" x14ac:dyDescent="0.25">
      <c r="A13" t="s">
        <v>1</v>
      </c>
      <c r="B13" t="s">
        <v>5</v>
      </c>
      <c r="C13" s="1">
        <v>44337</v>
      </c>
      <c r="D13" s="1"/>
      <c r="E13" s="1" t="s">
        <v>45</v>
      </c>
      <c r="F13" s="1"/>
      <c r="G13" s="1"/>
      <c r="H13" t="s">
        <v>60</v>
      </c>
      <c r="I13" s="26"/>
      <c r="J13">
        <v>3</v>
      </c>
      <c r="L13" s="2">
        <f t="shared" si="2"/>
        <v>3</v>
      </c>
      <c r="M13">
        <v>9</v>
      </c>
      <c r="O13" s="26"/>
      <c r="Q13" s="26"/>
      <c r="AM13" s="2">
        <f t="shared" si="3"/>
        <v>0</v>
      </c>
      <c r="AN13" s="26"/>
      <c r="AR13" s="2">
        <f t="shared" si="0"/>
        <v>0</v>
      </c>
      <c r="AV13" s="2">
        <f t="shared" si="4"/>
        <v>0</v>
      </c>
      <c r="AZ13" s="2">
        <f t="shared" si="5"/>
        <v>0</v>
      </c>
      <c r="BB13" s="26"/>
      <c r="BF13" s="2">
        <f t="shared" si="6"/>
        <v>0</v>
      </c>
      <c r="BG13" s="2">
        <f t="shared" si="1"/>
        <v>0</v>
      </c>
      <c r="BH13" s="26"/>
      <c r="BI13" s="5"/>
      <c r="BS13" s="2">
        <f t="shared" si="7"/>
        <v>0</v>
      </c>
      <c r="BT13" s="26"/>
      <c r="CC13" s="5"/>
      <c r="CD13" s="2">
        <f t="shared" si="8"/>
        <v>0</v>
      </c>
    </row>
    <row r="14" spans="1:82" customFormat="1" x14ac:dyDescent="0.25">
      <c r="A14" t="s">
        <v>1</v>
      </c>
      <c r="B14" t="s">
        <v>5</v>
      </c>
      <c r="C14" s="1">
        <v>44337</v>
      </c>
      <c r="D14" s="1"/>
      <c r="E14" s="1" t="s">
        <v>45</v>
      </c>
      <c r="F14" s="1"/>
      <c r="G14" s="1"/>
      <c r="H14" t="s">
        <v>60</v>
      </c>
      <c r="I14" s="26"/>
      <c r="J14">
        <v>4</v>
      </c>
      <c r="L14" s="2">
        <f t="shared" si="2"/>
        <v>4</v>
      </c>
      <c r="M14">
        <v>9</v>
      </c>
      <c r="O14" s="26"/>
      <c r="Q14" s="26"/>
      <c r="R14">
        <v>2</v>
      </c>
      <c r="AM14" s="2">
        <f t="shared" si="3"/>
        <v>2</v>
      </c>
      <c r="AN14" s="26"/>
      <c r="AR14" s="2">
        <f t="shared" si="0"/>
        <v>0</v>
      </c>
      <c r="AV14" s="2">
        <f t="shared" si="4"/>
        <v>0</v>
      </c>
      <c r="AZ14" s="2">
        <f t="shared" si="5"/>
        <v>0</v>
      </c>
      <c r="BB14" s="26"/>
      <c r="BF14" s="2">
        <f t="shared" si="6"/>
        <v>0</v>
      </c>
      <c r="BG14" s="2">
        <f t="shared" si="1"/>
        <v>0</v>
      </c>
      <c r="BH14" s="26"/>
      <c r="BI14" s="5"/>
      <c r="BS14" s="2">
        <f t="shared" si="7"/>
        <v>0</v>
      </c>
      <c r="BT14" s="26"/>
      <c r="CC14" s="5"/>
      <c r="CD14" s="2">
        <f t="shared" si="8"/>
        <v>0</v>
      </c>
    </row>
    <row r="15" spans="1:82" customFormat="1" x14ac:dyDescent="0.25">
      <c r="A15" t="s">
        <v>1</v>
      </c>
      <c r="B15" t="s">
        <v>5</v>
      </c>
      <c r="C15" s="1">
        <v>44337</v>
      </c>
      <c r="D15" s="1"/>
      <c r="E15" s="1" t="s">
        <v>45</v>
      </c>
      <c r="F15" s="1"/>
      <c r="G15" s="1"/>
      <c r="H15" t="s">
        <v>60</v>
      </c>
      <c r="I15" s="26"/>
      <c r="J15">
        <v>1</v>
      </c>
      <c r="L15" s="2">
        <f t="shared" si="2"/>
        <v>1</v>
      </c>
      <c r="M15">
        <v>8</v>
      </c>
      <c r="O15" s="26"/>
      <c r="Q15" s="26"/>
      <c r="AM15" s="2">
        <f t="shared" si="3"/>
        <v>0</v>
      </c>
      <c r="AN15" s="26"/>
      <c r="AR15" s="2">
        <f t="shared" si="0"/>
        <v>0</v>
      </c>
      <c r="AV15" s="2">
        <f t="shared" si="4"/>
        <v>0</v>
      </c>
      <c r="AX15">
        <v>1</v>
      </c>
      <c r="AZ15" s="2">
        <f t="shared" si="5"/>
        <v>1</v>
      </c>
      <c r="BB15" s="26"/>
      <c r="BF15" s="2">
        <f t="shared" si="6"/>
        <v>1</v>
      </c>
      <c r="BG15" s="2">
        <f t="shared" si="1"/>
        <v>0</v>
      </c>
      <c r="BH15" s="26"/>
      <c r="BI15" s="5"/>
      <c r="BS15" s="2">
        <f t="shared" si="7"/>
        <v>0</v>
      </c>
      <c r="BT15" s="26"/>
      <c r="CC15" s="5"/>
      <c r="CD15" s="2">
        <f t="shared" si="8"/>
        <v>0</v>
      </c>
    </row>
    <row r="16" spans="1:82" customFormat="1" x14ac:dyDescent="0.25">
      <c r="A16" t="s">
        <v>1</v>
      </c>
      <c r="B16" t="s">
        <v>5</v>
      </c>
      <c r="C16" s="1">
        <v>44337</v>
      </c>
      <c r="D16" s="1"/>
      <c r="E16" s="1" t="s">
        <v>45</v>
      </c>
      <c r="F16" s="1"/>
      <c r="G16" s="1"/>
      <c r="H16" t="s">
        <v>60</v>
      </c>
      <c r="I16" s="26"/>
      <c r="J16">
        <v>8</v>
      </c>
      <c r="L16" s="2">
        <f t="shared" si="2"/>
        <v>8</v>
      </c>
      <c r="M16">
        <v>10</v>
      </c>
      <c r="O16" s="26"/>
      <c r="Q16" s="26"/>
      <c r="AM16" s="2">
        <f t="shared" si="3"/>
        <v>0</v>
      </c>
      <c r="AN16" s="26"/>
      <c r="AR16" s="2">
        <f t="shared" si="0"/>
        <v>0</v>
      </c>
      <c r="AV16" s="2">
        <f t="shared" si="4"/>
        <v>0</v>
      </c>
      <c r="AZ16" s="2">
        <f t="shared" si="5"/>
        <v>0</v>
      </c>
      <c r="BB16" s="26"/>
      <c r="BF16" s="2">
        <f t="shared" si="6"/>
        <v>0</v>
      </c>
      <c r="BG16" s="2">
        <f t="shared" si="1"/>
        <v>0</v>
      </c>
      <c r="BH16" s="26"/>
      <c r="BI16" s="5"/>
      <c r="BS16" s="2">
        <f t="shared" si="7"/>
        <v>0</v>
      </c>
      <c r="BT16" s="26"/>
      <c r="CC16" s="5"/>
      <c r="CD16" s="2">
        <f t="shared" si="8"/>
        <v>0</v>
      </c>
    </row>
    <row r="17" spans="1:82" customFormat="1" x14ac:dyDescent="0.25">
      <c r="A17" t="s">
        <v>1</v>
      </c>
      <c r="B17" t="s">
        <v>5</v>
      </c>
      <c r="C17" s="1">
        <v>44344</v>
      </c>
      <c r="D17" s="1"/>
      <c r="E17" s="1" t="s">
        <v>45</v>
      </c>
      <c r="F17" s="1"/>
      <c r="G17" s="1"/>
      <c r="H17" t="s">
        <v>60</v>
      </c>
      <c r="I17" s="26"/>
      <c r="J17">
        <v>4</v>
      </c>
      <c r="L17" s="2">
        <f t="shared" si="2"/>
        <v>4</v>
      </c>
      <c r="M17">
        <v>5</v>
      </c>
      <c r="O17" s="26"/>
      <c r="Q17" s="26"/>
      <c r="S17">
        <v>1</v>
      </c>
      <c r="AM17" s="2">
        <f t="shared" si="3"/>
        <v>1</v>
      </c>
      <c r="AN17" s="26"/>
      <c r="AR17" s="2">
        <f t="shared" si="0"/>
        <v>0</v>
      </c>
      <c r="AV17" s="2">
        <f t="shared" si="4"/>
        <v>0</v>
      </c>
      <c r="AZ17" s="2">
        <f t="shared" si="5"/>
        <v>0</v>
      </c>
      <c r="BB17" s="26"/>
      <c r="BF17" s="2">
        <f t="shared" si="6"/>
        <v>0</v>
      </c>
      <c r="BG17" s="2">
        <f t="shared" si="1"/>
        <v>0</v>
      </c>
      <c r="BH17" s="26"/>
      <c r="BI17" s="5"/>
      <c r="BS17" s="2">
        <f t="shared" si="7"/>
        <v>0</v>
      </c>
      <c r="BT17" s="26"/>
      <c r="CC17" s="5"/>
      <c r="CD17" s="2">
        <f t="shared" si="8"/>
        <v>0</v>
      </c>
    </row>
    <row r="18" spans="1:82" customFormat="1" x14ac:dyDescent="0.25">
      <c r="A18" t="s">
        <v>1</v>
      </c>
      <c r="B18" t="s">
        <v>5</v>
      </c>
      <c r="C18" s="1">
        <v>44344</v>
      </c>
      <c r="D18" s="1"/>
      <c r="E18" s="1" t="s">
        <v>45</v>
      </c>
      <c r="F18" s="1"/>
      <c r="G18" s="1"/>
      <c r="H18" t="s">
        <v>60</v>
      </c>
      <c r="I18" s="26"/>
      <c r="J18">
        <v>1</v>
      </c>
      <c r="L18" s="2">
        <f t="shared" si="2"/>
        <v>1</v>
      </c>
      <c r="M18">
        <v>3</v>
      </c>
      <c r="O18" s="26"/>
      <c r="Q18" s="26"/>
      <c r="W18">
        <v>3</v>
      </c>
      <c r="AJ18">
        <v>2</v>
      </c>
      <c r="AM18" s="2">
        <f t="shared" si="3"/>
        <v>5</v>
      </c>
      <c r="AN18" s="26"/>
      <c r="AR18" s="2">
        <f t="shared" si="0"/>
        <v>0</v>
      </c>
      <c r="AV18" s="2">
        <f t="shared" si="4"/>
        <v>0</v>
      </c>
      <c r="AZ18" s="2">
        <f t="shared" si="5"/>
        <v>0</v>
      </c>
      <c r="BB18" s="26"/>
      <c r="BF18" s="2">
        <f t="shared" si="6"/>
        <v>0</v>
      </c>
      <c r="BG18" s="2">
        <f t="shared" si="1"/>
        <v>0</v>
      </c>
      <c r="BH18" s="26"/>
      <c r="BI18" s="5"/>
      <c r="BS18" s="2">
        <f t="shared" si="7"/>
        <v>0</v>
      </c>
      <c r="BT18" s="26"/>
      <c r="CC18" s="5"/>
      <c r="CD18" s="2">
        <f t="shared" si="8"/>
        <v>0</v>
      </c>
    </row>
    <row r="19" spans="1:82" customFormat="1" x14ac:dyDescent="0.25">
      <c r="A19" t="s">
        <v>1</v>
      </c>
      <c r="B19" t="s">
        <v>5</v>
      </c>
      <c r="C19" s="1">
        <v>44344</v>
      </c>
      <c r="D19" s="1"/>
      <c r="E19" s="1" t="s">
        <v>45</v>
      </c>
      <c r="F19" s="1"/>
      <c r="G19" s="1"/>
      <c r="H19" t="s">
        <v>60</v>
      </c>
      <c r="I19" s="26"/>
      <c r="J19">
        <v>2</v>
      </c>
      <c r="L19" s="2">
        <f t="shared" si="2"/>
        <v>2</v>
      </c>
      <c r="M19">
        <v>5</v>
      </c>
      <c r="O19" s="26"/>
      <c r="Q19" s="26"/>
      <c r="AM19" s="2">
        <f t="shared" si="3"/>
        <v>0</v>
      </c>
      <c r="AN19" s="26"/>
      <c r="AQ19">
        <v>1</v>
      </c>
      <c r="AR19" s="2">
        <f t="shared" si="0"/>
        <v>1</v>
      </c>
      <c r="AS19">
        <v>2</v>
      </c>
      <c r="AV19" s="2">
        <f t="shared" si="4"/>
        <v>2</v>
      </c>
      <c r="AZ19" s="2">
        <f t="shared" si="5"/>
        <v>0</v>
      </c>
      <c r="BB19" s="26"/>
      <c r="BF19" s="2">
        <f t="shared" si="6"/>
        <v>3</v>
      </c>
      <c r="BG19" s="2">
        <f t="shared" si="1"/>
        <v>0</v>
      </c>
      <c r="BH19" s="26"/>
      <c r="BI19" s="5"/>
      <c r="BS19" s="2">
        <f t="shared" si="7"/>
        <v>0</v>
      </c>
      <c r="BT19" s="26"/>
      <c r="CC19" s="5"/>
      <c r="CD19" s="2">
        <f t="shared" si="8"/>
        <v>0</v>
      </c>
    </row>
    <row r="20" spans="1:82" customFormat="1" x14ac:dyDescent="0.25">
      <c r="A20" t="s">
        <v>1</v>
      </c>
      <c r="B20" t="s">
        <v>5</v>
      </c>
      <c r="C20" s="1">
        <v>44344</v>
      </c>
      <c r="D20" s="1"/>
      <c r="E20" s="1" t="s">
        <v>45</v>
      </c>
      <c r="F20" s="1"/>
      <c r="G20" s="1"/>
      <c r="H20" t="s">
        <v>60</v>
      </c>
      <c r="I20" s="26"/>
      <c r="J20">
        <v>5</v>
      </c>
      <c r="L20" s="2">
        <f t="shared" si="2"/>
        <v>5</v>
      </c>
      <c r="M20">
        <v>10</v>
      </c>
      <c r="O20" s="26"/>
      <c r="Q20" s="26"/>
      <c r="W20">
        <v>1</v>
      </c>
      <c r="AM20" s="2">
        <f t="shared" si="3"/>
        <v>1</v>
      </c>
      <c r="AN20" s="26"/>
      <c r="AR20" s="2">
        <f t="shared" si="0"/>
        <v>0</v>
      </c>
      <c r="AV20" s="2">
        <f t="shared" si="4"/>
        <v>0</v>
      </c>
      <c r="AZ20" s="2">
        <f t="shared" si="5"/>
        <v>0</v>
      </c>
      <c r="BB20" s="26"/>
      <c r="BF20" s="2">
        <f t="shared" si="6"/>
        <v>0</v>
      </c>
      <c r="BG20" s="2">
        <f t="shared" si="1"/>
        <v>0</v>
      </c>
      <c r="BH20" s="26"/>
      <c r="BI20" s="5"/>
      <c r="BS20" s="2">
        <f t="shared" si="7"/>
        <v>0</v>
      </c>
      <c r="BT20" s="26"/>
      <c r="CC20" s="5"/>
      <c r="CD20" s="2">
        <f t="shared" si="8"/>
        <v>0</v>
      </c>
    </row>
    <row r="21" spans="1:82" customFormat="1" x14ac:dyDescent="0.25">
      <c r="A21" t="s">
        <v>1</v>
      </c>
      <c r="B21" t="s">
        <v>5</v>
      </c>
      <c r="C21" s="1">
        <v>44344</v>
      </c>
      <c r="D21" s="1"/>
      <c r="E21" s="1" t="s">
        <v>45</v>
      </c>
      <c r="F21" s="1"/>
      <c r="G21" s="1"/>
      <c r="H21" t="s">
        <v>60</v>
      </c>
      <c r="I21" s="26"/>
      <c r="J21">
        <v>1</v>
      </c>
      <c r="L21" s="2">
        <f t="shared" si="2"/>
        <v>1</v>
      </c>
      <c r="M21">
        <v>10</v>
      </c>
      <c r="O21" s="26"/>
      <c r="Q21" s="26"/>
      <c r="AM21" s="2">
        <f t="shared" si="3"/>
        <v>0</v>
      </c>
      <c r="AN21" s="26"/>
      <c r="AR21" s="2">
        <f t="shared" si="0"/>
        <v>0</v>
      </c>
      <c r="AV21" s="2">
        <f t="shared" si="4"/>
        <v>0</v>
      </c>
      <c r="AZ21" s="2">
        <f t="shared" si="5"/>
        <v>0</v>
      </c>
      <c r="BB21" s="26"/>
      <c r="BF21" s="2">
        <f t="shared" si="6"/>
        <v>0</v>
      </c>
      <c r="BG21" s="2">
        <f t="shared" si="1"/>
        <v>0</v>
      </c>
      <c r="BH21" s="26"/>
      <c r="BI21" s="5"/>
      <c r="BS21" s="2">
        <f t="shared" si="7"/>
        <v>0</v>
      </c>
      <c r="BT21" s="26"/>
      <c r="CC21" s="5"/>
      <c r="CD21" s="2">
        <f t="shared" si="8"/>
        <v>0</v>
      </c>
    </row>
    <row r="22" spans="1:82" customFormat="1" x14ac:dyDescent="0.25">
      <c r="A22" t="s">
        <v>1</v>
      </c>
      <c r="B22" t="s">
        <v>5</v>
      </c>
      <c r="C22" s="1">
        <v>44344</v>
      </c>
      <c r="D22" s="1"/>
      <c r="E22" s="1" t="s">
        <v>45</v>
      </c>
      <c r="F22" s="1"/>
      <c r="G22" s="1"/>
      <c r="H22" t="s">
        <v>60</v>
      </c>
      <c r="I22" s="26"/>
      <c r="J22">
        <v>4</v>
      </c>
      <c r="L22" s="2">
        <f t="shared" si="2"/>
        <v>4</v>
      </c>
      <c r="M22">
        <v>6</v>
      </c>
      <c r="O22" s="26"/>
      <c r="Q22" s="26"/>
      <c r="AM22" s="2">
        <f t="shared" si="3"/>
        <v>0</v>
      </c>
      <c r="AN22" s="26"/>
      <c r="AR22" s="2">
        <f t="shared" si="0"/>
        <v>0</v>
      </c>
      <c r="AV22" s="2">
        <f t="shared" si="4"/>
        <v>0</v>
      </c>
      <c r="AZ22" s="2">
        <f t="shared" si="5"/>
        <v>0</v>
      </c>
      <c r="BB22" s="26"/>
      <c r="BF22" s="2">
        <f t="shared" si="6"/>
        <v>0</v>
      </c>
      <c r="BG22" s="2">
        <f t="shared" si="1"/>
        <v>0</v>
      </c>
      <c r="BH22" s="26"/>
      <c r="BI22" s="5"/>
      <c r="BS22" s="2">
        <f t="shared" si="7"/>
        <v>0</v>
      </c>
      <c r="BT22" s="26"/>
      <c r="CC22" s="5"/>
      <c r="CD22" s="2">
        <f t="shared" si="8"/>
        <v>0</v>
      </c>
    </row>
    <row r="23" spans="1:82" customFormat="1" x14ac:dyDescent="0.25">
      <c r="A23" t="s">
        <v>1</v>
      </c>
      <c r="B23" t="s">
        <v>5</v>
      </c>
      <c r="C23" s="1">
        <v>44344</v>
      </c>
      <c r="D23" s="1"/>
      <c r="E23" s="1" t="s">
        <v>45</v>
      </c>
      <c r="F23" s="1"/>
      <c r="G23" s="1"/>
      <c r="H23" t="s">
        <v>60</v>
      </c>
      <c r="I23" s="26"/>
      <c r="J23">
        <v>1</v>
      </c>
      <c r="L23" s="2">
        <f t="shared" si="2"/>
        <v>1</v>
      </c>
      <c r="M23">
        <v>2</v>
      </c>
      <c r="O23" s="26"/>
      <c r="Q23" s="26"/>
      <c r="S23">
        <v>1</v>
      </c>
      <c r="V23">
        <v>2</v>
      </c>
      <c r="AM23" s="2">
        <f t="shared" si="3"/>
        <v>3</v>
      </c>
      <c r="AN23" s="26"/>
      <c r="AR23" s="2">
        <f t="shared" si="0"/>
        <v>0</v>
      </c>
      <c r="AV23" s="2">
        <f t="shared" si="4"/>
        <v>0</v>
      </c>
      <c r="AZ23" s="2">
        <f t="shared" si="5"/>
        <v>0</v>
      </c>
      <c r="BB23" s="26"/>
      <c r="BF23" s="2">
        <f t="shared" si="6"/>
        <v>0</v>
      </c>
      <c r="BG23" s="2">
        <f t="shared" si="1"/>
        <v>0</v>
      </c>
      <c r="BH23" s="26"/>
      <c r="BI23" s="5"/>
      <c r="BS23" s="2">
        <f t="shared" si="7"/>
        <v>0</v>
      </c>
      <c r="BT23" s="26"/>
      <c r="CC23" s="5"/>
      <c r="CD23" s="2">
        <f t="shared" si="8"/>
        <v>0</v>
      </c>
    </row>
    <row r="24" spans="1:82" customFormat="1" x14ac:dyDescent="0.25">
      <c r="A24" t="s">
        <v>1</v>
      </c>
      <c r="B24" t="s">
        <v>5</v>
      </c>
      <c r="C24" s="1">
        <v>44344</v>
      </c>
      <c r="D24" s="1"/>
      <c r="E24" s="1" t="s">
        <v>45</v>
      </c>
      <c r="F24" s="1"/>
      <c r="G24" s="1"/>
      <c r="H24" t="s">
        <v>60</v>
      </c>
      <c r="I24" s="26"/>
      <c r="J24">
        <v>1</v>
      </c>
      <c r="L24" s="2">
        <f t="shared" si="2"/>
        <v>1</v>
      </c>
      <c r="M24">
        <v>5</v>
      </c>
      <c r="O24" s="26"/>
      <c r="Q24" s="26"/>
      <c r="AM24" s="2">
        <f t="shared" si="3"/>
        <v>0</v>
      </c>
      <c r="AN24" s="26"/>
      <c r="AR24" s="2">
        <f t="shared" si="0"/>
        <v>0</v>
      </c>
      <c r="AV24" s="2">
        <f t="shared" si="4"/>
        <v>0</v>
      </c>
      <c r="AW24">
        <v>1</v>
      </c>
      <c r="AZ24" s="2">
        <f t="shared" si="5"/>
        <v>1</v>
      </c>
      <c r="BB24" s="26"/>
      <c r="BF24" s="2">
        <f t="shared" si="6"/>
        <v>1</v>
      </c>
      <c r="BG24" s="2">
        <f t="shared" si="1"/>
        <v>0</v>
      </c>
      <c r="BH24" s="26"/>
      <c r="BI24" s="5"/>
      <c r="BS24" s="2">
        <f t="shared" si="7"/>
        <v>0</v>
      </c>
      <c r="BT24" s="26"/>
      <c r="CC24" s="5"/>
      <c r="CD24" s="2">
        <f t="shared" si="8"/>
        <v>0</v>
      </c>
    </row>
    <row r="25" spans="1:82" customFormat="1" x14ac:dyDescent="0.25">
      <c r="A25" t="s">
        <v>1</v>
      </c>
      <c r="B25" t="s">
        <v>5</v>
      </c>
      <c r="C25" s="1">
        <v>44344</v>
      </c>
      <c r="D25" s="1"/>
      <c r="E25" s="1" t="s">
        <v>45</v>
      </c>
      <c r="F25" s="1"/>
      <c r="G25" s="1"/>
      <c r="H25" t="s">
        <v>60</v>
      </c>
      <c r="I25" s="26"/>
      <c r="J25">
        <v>4</v>
      </c>
      <c r="L25" s="2">
        <f t="shared" si="2"/>
        <v>4</v>
      </c>
      <c r="M25">
        <v>10</v>
      </c>
      <c r="O25" s="26"/>
      <c r="Q25" s="26"/>
      <c r="AM25" s="2">
        <f t="shared" si="3"/>
        <v>0</v>
      </c>
      <c r="AN25" s="26"/>
      <c r="AP25">
        <v>3</v>
      </c>
      <c r="AR25" s="2">
        <f t="shared" si="0"/>
        <v>3</v>
      </c>
      <c r="AV25" s="2">
        <f t="shared" si="4"/>
        <v>0</v>
      </c>
      <c r="AZ25" s="2">
        <f t="shared" si="5"/>
        <v>0</v>
      </c>
      <c r="BB25" s="26"/>
      <c r="BF25" s="2">
        <f t="shared" si="6"/>
        <v>3</v>
      </c>
      <c r="BG25" s="2">
        <f t="shared" si="1"/>
        <v>0</v>
      </c>
      <c r="BH25" s="26"/>
      <c r="BI25" s="5"/>
      <c r="BS25" s="2">
        <f t="shared" si="7"/>
        <v>0</v>
      </c>
      <c r="BT25" s="26"/>
      <c r="CC25" s="5"/>
      <c r="CD25" s="2">
        <f t="shared" si="8"/>
        <v>0</v>
      </c>
    </row>
    <row r="26" spans="1:82" customFormat="1" x14ac:dyDescent="0.25">
      <c r="A26" t="s">
        <v>1</v>
      </c>
      <c r="B26" t="s">
        <v>5</v>
      </c>
      <c r="C26" s="1">
        <v>44344</v>
      </c>
      <c r="D26" s="1"/>
      <c r="E26" s="1" t="s">
        <v>45</v>
      </c>
      <c r="F26" s="1"/>
      <c r="G26" s="1"/>
      <c r="H26" t="s">
        <v>60</v>
      </c>
      <c r="I26" s="26"/>
      <c r="J26">
        <v>3</v>
      </c>
      <c r="L26" s="2">
        <f t="shared" si="2"/>
        <v>3</v>
      </c>
      <c r="M26">
        <v>3</v>
      </c>
      <c r="O26" s="26"/>
      <c r="Q26" s="26"/>
      <c r="T26">
        <v>1</v>
      </c>
      <c r="AF26">
        <v>1</v>
      </c>
      <c r="AM26" s="2">
        <f t="shared" si="3"/>
        <v>2</v>
      </c>
      <c r="AN26" s="26"/>
      <c r="AR26" s="2">
        <f t="shared" si="0"/>
        <v>0</v>
      </c>
      <c r="AV26" s="2">
        <f t="shared" si="4"/>
        <v>0</v>
      </c>
      <c r="AZ26" s="2">
        <f t="shared" si="5"/>
        <v>0</v>
      </c>
      <c r="BB26" s="26"/>
      <c r="BF26" s="2">
        <f t="shared" si="6"/>
        <v>0</v>
      </c>
      <c r="BG26" s="2">
        <f t="shared" si="1"/>
        <v>0</v>
      </c>
      <c r="BH26" s="26"/>
      <c r="BI26" s="5"/>
      <c r="BS26" s="2">
        <f t="shared" si="7"/>
        <v>0</v>
      </c>
      <c r="BT26" s="26"/>
      <c r="CC26" s="5"/>
      <c r="CD26" s="2">
        <f t="shared" si="8"/>
        <v>0</v>
      </c>
    </row>
    <row r="27" spans="1:82" customFormat="1" x14ac:dyDescent="0.25">
      <c r="A27" t="s">
        <v>1</v>
      </c>
      <c r="B27" t="s">
        <v>5</v>
      </c>
      <c r="C27" s="1">
        <v>44344</v>
      </c>
      <c r="D27" s="1"/>
      <c r="E27" s="1" t="s">
        <v>45</v>
      </c>
      <c r="F27" s="1"/>
      <c r="G27" s="1"/>
      <c r="H27" t="s">
        <v>60</v>
      </c>
      <c r="I27" s="26"/>
      <c r="J27">
        <v>2</v>
      </c>
      <c r="L27" s="2">
        <f t="shared" si="2"/>
        <v>2</v>
      </c>
      <c r="M27">
        <v>2</v>
      </c>
      <c r="O27" s="26"/>
      <c r="Q27" s="26"/>
      <c r="AM27" s="2">
        <f t="shared" si="3"/>
        <v>0</v>
      </c>
      <c r="AN27" s="26"/>
      <c r="AP27">
        <v>1</v>
      </c>
      <c r="AR27" s="2">
        <f t="shared" si="0"/>
        <v>1</v>
      </c>
      <c r="AT27">
        <v>1</v>
      </c>
      <c r="AV27" s="2">
        <f t="shared" si="4"/>
        <v>1</v>
      </c>
      <c r="AZ27" s="2">
        <f t="shared" si="5"/>
        <v>0</v>
      </c>
      <c r="BA27">
        <v>6</v>
      </c>
      <c r="BB27" s="26"/>
      <c r="BF27" s="2">
        <f t="shared" si="6"/>
        <v>2</v>
      </c>
      <c r="BG27" s="2">
        <f t="shared" si="1"/>
        <v>0</v>
      </c>
      <c r="BH27" s="26"/>
      <c r="BI27" s="5"/>
      <c r="BS27" s="2">
        <f t="shared" si="7"/>
        <v>0</v>
      </c>
      <c r="BT27" s="26"/>
      <c r="CC27" s="5"/>
      <c r="CD27" s="2">
        <f t="shared" si="8"/>
        <v>0</v>
      </c>
    </row>
    <row r="28" spans="1:82" customFormat="1" x14ac:dyDescent="0.25">
      <c r="A28" t="s">
        <v>1</v>
      </c>
      <c r="B28" t="s">
        <v>5</v>
      </c>
      <c r="C28" s="1">
        <v>44344</v>
      </c>
      <c r="D28" s="1"/>
      <c r="E28" s="1" t="s">
        <v>45</v>
      </c>
      <c r="F28" s="1"/>
      <c r="G28" s="1"/>
      <c r="H28" t="s">
        <v>60</v>
      </c>
      <c r="I28" s="26"/>
      <c r="J28">
        <v>2</v>
      </c>
      <c r="L28" s="2">
        <f t="shared" si="2"/>
        <v>2</v>
      </c>
      <c r="M28">
        <v>10</v>
      </c>
      <c r="O28" s="26"/>
      <c r="Q28" s="26"/>
      <c r="AM28" s="2">
        <f t="shared" si="3"/>
        <v>0</v>
      </c>
      <c r="AN28" s="26"/>
      <c r="AR28" s="2">
        <f t="shared" si="0"/>
        <v>0</v>
      </c>
      <c r="AV28" s="2">
        <f t="shared" si="4"/>
        <v>0</v>
      </c>
      <c r="AZ28" s="2">
        <f t="shared" si="5"/>
        <v>0</v>
      </c>
      <c r="BB28" s="26"/>
      <c r="BF28" s="2">
        <f t="shared" si="6"/>
        <v>0</v>
      </c>
      <c r="BG28" s="2">
        <f t="shared" si="1"/>
        <v>0</v>
      </c>
      <c r="BH28" s="26"/>
      <c r="BI28" s="5"/>
      <c r="BS28" s="2">
        <f t="shared" si="7"/>
        <v>0</v>
      </c>
      <c r="BT28" s="26"/>
      <c r="CC28" s="5"/>
      <c r="CD28" s="2">
        <f t="shared" si="8"/>
        <v>0</v>
      </c>
    </row>
    <row r="29" spans="1:82" customFormat="1" x14ac:dyDescent="0.25">
      <c r="A29" t="s">
        <v>1</v>
      </c>
      <c r="B29" t="s">
        <v>5</v>
      </c>
      <c r="C29" s="1">
        <v>44344</v>
      </c>
      <c r="D29" s="1"/>
      <c r="E29" s="1" t="s">
        <v>45</v>
      </c>
      <c r="F29" s="1"/>
      <c r="G29" s="1"/>
      <c r="H29" t="s">
        <v>60</v>
      </c>
      <c r="I29" s="26"/>
      <c r="J29">
        <v>3</v>
      </c>
      <c r="L29" s="2">
        <f t="shared" si="2"/>
        <v>3</v>
      </c>
      <c r="M29">
        <v>10</v>
      </c>
      <c r="O29" s="26"/>
      <c r="Q29" s="26"/>
      <c r="AM29" s="2">
        <f t="shared" si="3"/>
        <v>0</v>
      </c>
      <c r="AN29" s="26"/>
      <c r="AR29" s="2">
        <f t="shared" si="0"/>
        <v>0</v>
      </c>
      <c r="AV29" s="2">
        <f t="shared" si="4"/>
        <v>0</v>
      </c>
      <c r="AZ29" s="2">
        <f t="shared" si="5"/>
        <v>0</v>
      </c>
      <c r="BB29" s="26"/>
      <c r="BF29" s="2">
        <f t="shared" si="6"/>
        <v>0</v>
      </c>
      <c r="BG29" s="2">
        <f t="shared" si="1"/>
        <v>0</v>
      </c>
      <c r="BH29" s="26"/>
      <c r="BI29" s="5"/>
      <c r="BP29">
        <v>1</v>
      </c>
      <c r="BS29" s="2">
        <f t="shared" si="7"/>
        <v>1</v>
      </c>
      <c r="BT29" s="26"/>
      <c r="CC29" s="5"/>
      <c r="CD29" s="2">
        <f t="shared" si="8"/>
        <v>0</v>
      </c>
    </row>
    <row r="30" spans="1:82" customFormat="1" x14ac:dyDescent="0.25">
      <c r="A30" t="s">
        <v>1</v>
      </c>
      <c r="B30" t="s">
        <v>5</v>
      </c>
      <c r="C30" s="1">
        <v>44344</v>
      </c>
      <c r="D30" s="1"/>
      <c r="E30" s="1" t="s">
        <v>45</v>
      </c>
      <c r="F30" s="1"/>
      <c r="G30" s="1"/>
      <c r="H30" t="s">
        <v>60</v>
      </c>
      <c r="I30" s="26"/>
      <c r="J30">
        <v>2</v>
      </c>
      <c r="L30" s="2">
        <f t="shared" si="2"/>
        <v>2</v>
      </c>
      <c r="M30">
        <v>3</v>
      </c>
      <c r="O30" s="26"/>
      <c r="Q30" s="26"/>
      <c r="S30">
        <v>1</v>
      </c>
      <c r="AM30" s="2">
        <f t="shared" si="3"/>
        <v>1</v>
      </c>
      <c r="AN30" s="26"/>
      <c r="AR30" s="2">
        <f t="shared" si="0"/>
        <v>0</v>
      </c>
      <c r="AV30" s="2">
        <f t="shared" si="4"/>
        <v>0</v>
      </c>
      <c r="AY30">
        <v>1</v>
      </c>
      <c r="AZ30" s="2">
        <f t="shared" si="5"/>
        <v>1</v>
      </c>
      <c r="BB30" s="26"/>
      <c r="BF30" s="2">
        <f t="shared" si="6"/>
        <v>1</v>
      </c>
      <c r="BG30" s="2">
        <f t="shared" si="1"/>
        <v>0</v>
      </c>
      <c r="BH30" s="26"/>
      <c r="BI30" s="5"/>
      <c r="BM30">
        <v>1</v>
      </c>
      <c r="BS30" s="2">
        <f t="shared" si="7"/>
        <v>1</v>
      </c>
      <c r="BT30" s="26"/>
      <c r="CC30" s="5"/>
      <c r="CD30" s="2">
        <f t="shared" si="8"/>
        <v>0</v>
      </c>
    </row>
    <row r="31" spans="1:82" customFormat="1" x14ac:dyDescent="0.25">
      <c r="A31" t="s">
        <v>1</v>
      </c>
      <c r="B31" t="s">
        <v>5</v>
      </c>
      <c r="C31" s="1">
        <v>44349</v>
      </c>
      <c r="D31" s="1"/>
      <c r="E31" s="1" t="s">
        <v>129</v>
      </c>
      <c r="F31" s="1"/>
      <c r="G31" s="1"/>
      <c r="H31" t="s">
        <v>60</v>
      </c>
      <c r="I31" s="26"/>
      <c r="J31">
        <v>1</v>
      </c>
      <c r="L31" s="2">
        <f t="shared" si="2"/>
        <v>1</v>
      </c>
      <c r="M31">
        <v>4</v>
      </c>
      <c r="O31" s="26"/>
      <c r="Q31" s="26"/>
      <c r="AM31" s="2">
        <f t="shared" si="3"/>
        <v>0</v>
      </c>
      <c r="AN31" s="26"/>
      <c r="AP31">
        <v>2</v>
      </c>
      <c r="AR31" s="2">
        <f t="shared" si="0"/>
        <v>2</v>
      </c>
      <c r="AV31" s="2">
        <f t="shared" si="4"/>
        <v>0</v>
      </c>
      <c r="AZ31" s="2">
        <f t="shared" si="5"/>
        <v>0</v>
      </c>
      <c r="BB31" s="26"/>
      <c r="BF31" s="2">
        <f t="shared" si="6"/>
        <v>2</v>
      </c>
      <c r="BG31" s="2">
        <f t="shared" si="1"/>
        <v>0</v>
      </c>
      <c r="BH31" s="26"/>
      <c r="BI31" s="5"/>
      <c r="BS31" s="2">
        <f t="shared" si="7"/>
        <v>0</v>
      </c>
      <c r="BT31" s="26"/>
      <c r="CC31" s="5"/>
      <c r="CD31" s="2">
        <f t="shared" si="8"/>
        <v>0</v>
      </c>
    </row>
    <row r="32" spans="1:82" customFormat="1" x14ac:dyDescent="0.25">
      <c r="A32" t="s">
        <v>1</v>
      </c>
      <c r="B32" t="s">
        <v>5</v>
      </c>
      <c r="C32" s="1">
        <v>44349</v>
      </c>
      <c r="D32" s="1"/>
      <c r="E32" s="1" t="s">
        <v>129</v>
      </c>
      <c r="F32" s="1"/>
      <c r="G32" s="1"/>
      <c r="H32" t="s">
        <v>60</v>
      </c>
      <c r="I32" s="26"/>
      <c r="J32">
        <v>5</v>
      </c>
      <c r="L32" s="2">
        <f t="shared" si="2"/>
        <v>5</v>
      </c>
      <c r="M32">
        <v>5</v>
      </c>
      <c r="O32" s="26"/>
      <c r="Q32" s="26"/>
      <c r="AM32" s="2">
        <f t="shared" si="3"/>
        <v>0</v>
      </c>
      <c r="AN32" s="26"/>
      <c r="AR32" s="2">
        <f t="shared" si="0"/>
        <v>0</v>
      </c>
      <c r="AV32" s="2">
        <f t="shared" si="4"/>
        <v>0</v>
      </c>
      <c r="AZ32" s="2">
        <f t="shared" si="5"/>
        <v>0</v>
      </c>
      <c r="BB32" s="26"/>
      <c r="BF32" s="2">
        <f t="shared" si="6"/>
        <v>0</v>
      </c>
      <c r="BG32" s="2">
        <f t="shared" si="1"/>
        <v>0</v>
      </c>
      <c r="BH32" s="26"/>
      <c r="BI32" s="5"/>
      <c r="BS32" s="2">
        <f t="shared" si="7"/>
        <v>0</v>
      </c>
      <c r="BT32" s="26"/>
      <c r="CC32" s="5"/>
      <c r="CD32" s="2">
        <f t="shared" si="8"/>
        <v>0</v>
      </c>
    </row>
    <row r="33" spans="1:82" customFormat="1" x14ac:dyDescent="0.25">
      <c r="A33" t="s">
        <v>1</v>
      </c>
      <c r="B33" t="s">
        <v>5</v>
      </c>
      <c r="C33" s="1">
        <v>44349</v>
      </c>
      <c r="D33" s="1"/>
      <c r="E33" s="1" t="s">
        <v>129</v>
      </c>
      <c r="F33" s="1"/>
      <c r="G33" s="1"/>
      <c r="H33" t="s">
        <v>60</v>
      </c>
      <c r="I33" s="26"/>
      <c r="J33">
        <v>1</v>
      </c>
      <c r="L33" s="2">
        <f t="shared" si="2"/>
        <v>1</v>
      </c>
      <c r="M33">
        <v>5</v>
      </c>
      <c r="O33" s="26"/>
      <c r="Q33" s="26"/>
      <c r="AM33" s="2">
        <f t="shared" si="3"/>
        <v>0</v>
      </c>
      <c r="AN33" s="26"/>
      <c r="AR33" s="2">
        <f t="shared" si="0"/>
        <v>0</v>
      </c>
      <c r="AV33" s="2">
        <f t="shared" si="4"/>
        <v>0</v>
      </c>
      <c r="AZ33" s="2">
        <f t="shared" si="5"/>
        <v>0</v>
      </c>
      <c r="BB33" s="26"/>
      <c r="BF33" s="2">
        <f t="shared" si="6"/>
        <v>0</v>
      </c>
      <c r="BG33" s="2">
        <f t="shared" si="1"/>
        <v>0</v>
      </c>
      <c r="BH33" s="26"/>
      <c r="BI33" s="5"/>
      <c r="BS33" s="2">
        <f t="shared" si="7"/>
        <v>0</v>
      </c>
      <c r="BT33" s="26"/>
      <c r="CC33" s="5"/>
      <c r="CD33" s="2">
        <f t="shared" si="8"/>
        <v>0</v>
      </c>
    </row>
    <row r="34" spans="1:82" customFormat="1" x14ac:dyDescent="0.25">
      <c r="A34" t="s">
        <v>1</v>
      </c>
      <c r="B34" t="s">
        <v>5</v>
      </c>
      <c r="C34" s="1">
        <v>44349</v>
      </c>
      <c r="D34" s="1"/>
      <c r="E34" s="1" t="s">
        <v>129</v>
      </c>
      <c r="F34" s="1"/>
      <c r="G34" s="1"/>
      <c r="H34" t="s">
        <v>60</v>
      </c>
      <c r="I34" s="26"/>
      <c r="J34">
        <v>0</v>
      </c>
      <c r="L34" s="2">
        <f t="shared" ref="L34:L64" si="9">SUM(J34:K34)</f>
        <v>0</v>
      </c>
      <c r="M34">
        <v>7</v>
      </c>
      <c r="O34" s="26"/>
      <c r="Q34" s="26"/>
      <c r="AM34" s="2">
        <f t="shared" ref="AM34:AM65" si="10">SUM(R34:AL34)</f>
        <v>0</v>
      </c>
      <c r="AN34" s="26"/>
      <c r="AR34" s="2">
        <f t="shared" ref="AR34:AR65" si="11">SUM(AO34:AQ34)</f>
        <v>0</v>
      </c>
      <c r="AV34" s="2">
        <f t="shared" si="4"/>
        <v>0</v>
      </c>
      <c r="AZ34" s="2">
        <f t="shared" si="5"/>
        <v>0</v>
      </c>
      <c r="BB34" s="26"/>
      <c r="BF34" s="2">
        <f t="shared" si="6"/>
        <v>0</v>
      </c>
      <c r="BG34" s="2">
        <f t="shared" ref="BG34:BG65" si="12">SUM(BC34:BE34)</f>
        <v>0</v>
      </c>
      <c r="BH34" s="26"/>
      <c r="BI34" s="5"/>
      <c r="BS34" s="2">
        <f t="shared" si="7"/>
        <v>0</v>
      </c>
      <c r="BT34" s="26"/>
      <c r="CC34" s="5"/>
      <c r="CD34" s="2">
        <f t="shared" si="8"/>
        <v>0</v>
      </c>
    </row>
    <row r="35" spans="1:82" customFormat="1" x14ac:dyDescent="0.25">
      <c r="A35" t="s">
        <v>1</v>
      </c>
      <c r="B35" t="s">
        <v>5</v>
      </c>
      <c r="C35" s="1">
        <v>44349</v>
      </c>
      <c r="D35" s="1"/>
      <c r="E35" s="1" t="s">
        <v>129</v>
      </c>
      <c r="F35" s="1"/>
      <c r="G35" s="1"/>
      <c r="H35" t="s">
        <v>60</v>
      </c>
      <c r="I35" s="26"/>
      <c r="J35">
        <v>5</v>
      </c>
      <c r="L35" s="2">
        <f t="shared" si="9"/>
        <v>5</v>
      </c>
      <c r="M35">
        <v>5</v>
      </c>
      <c r="O35" s="26"/>
      <c r="Q35" s="26"/>
      <c r="AM35" s="2">
        <f t="shared" si="10"/>
        <v>0</v>
      </c>
      <c r="AN35" s="26"/>
      <c r="AO35">
        <v>1</v>
      </c>
      <c r="AR35" s="2">
        <f t="shared" si="11"/>
        <v>1</v>
      </c>
      <c r="AV35" s="2">
        <f t="shared" si="4"/>
        <v>0</v>
      </c>
      <c r="AZ35" s="2">
        <f t="shared" si="5"/>
        <v>0</v>
      </c>
      <c r="BB35" s="26"/>
      <c r="BF35" s="2">
        <f t="shared" si="6"/>
        <v>1</v>
      </c>
      <c r="BG35" s="2">
        <f t="shared" si="12"/>
        <v>0</v>
      </c>
      <c r="BH35" s="26"/>
      <c r="BI35" s="5"/>
      <c r="BS35" s="2">
        <f t="shared" ref="BS35:BS66" si="13">SUM(BI35:BQ35)</f>
        <v>0</v>
      </c>
      <c r="BT35" s="26"/>
      <c r="CC35" s="5"/>
      <c r="CD35" s="2">
        <f t="shared" si="8"/>
        <v>0</v>
      </c>
    </row>
    <row r="36" spans="1:82" customFormat="1" x14ac:dyDescent="0.25">
      <c r="A36" t="s">
        <v>1</v>
      </c>
      <c r="B36" t="s">
        <v>5</v>
      </c>
      <c r="C36" s="1">
        <v>44349</v>
      </c>
      <c r="D36" s="1"/>
      <c r="E36" s="1" t="s">
        <v>129</v>
      </c>
      <c r="F36" s="1"/>
      <c r="G36" s="1"/>
      <c r="H36" t="s">
        <v>60</v>
      </c>
      <c r="I36" s="26"/>
      <c r="J36">
        <v>2</v>
      </c>
      <c r="L36" s="2">
        <f t="shared" si="9"/>
        <v>2</v>
      </c>
      <c r="M36">
        <v>15</v>
      </c>
      <c r="O36" s="26"/>
      <c r="Q36" s="26"/>
      <c r="AM36" s="2">
        <f t="shared" si="10"/>
        <v>0</v>
      </c>
      <c r="AN36" s="26"/>
      <c r="AR36" s="2">
        <f t="shared" si="11"/>
        <v>0</v>
      </c>
      <c r="AV36" s="2">
        <f t="shared" si="4"/>
        <v>0</v>
      </c>
      <c r="AZ36" s="2">
        <f t="shared" si="5"/>
        <v>0</v>
      </c>
      <c r="BB36" s="26"/>
      <c r="BF36" s="2">
        <f t="shared" si="6"/>
        <v>0</v>
      </c>
      <c r="BG36" s="2">
        <f t="shared" si="12"/>
        <v>0</v>
      </c>
      <c r="BH36" s="26"/>
      <c r="BI36" s="5"/>
      <c r="BS36" s="2">
        <f t="shared" si="13"/>
        <v>0</v>
      </c>
      <c r="BT36" s="26"/>
      <c r="CC36" s="5"/>
      <c r="CD36" s="2">
        <f t="shared" si="8"/>
        <v>0</v>
      </c>
    </row>
    <row r="37" spans="1:82" customFormat="1" x14ac:dyDescent="0.25">
      <c r="A37" t="s">
        <v>1</v>
      </c>
      <c r="B37" t="s">
        <v>5</v>
      </c>
      <c r="C37" s="1">
        <v>44349</v>
      </c>
      <c r="D37" s="1"/>
      <c r="E37" s="1" t="s">
        <v>129</v>
      </c>
      <c r="F37" s="1"/>
      <c r="G37" s="1"/>
      <c r="H37" t="s">
        <v>60</v>
      </c>
      <c r="I37" s="26"/>
      <c r="J37">
        <v>4</v>
      </c>
      <c r="L37" s="2">
        <f t="shared" si="9"/>
        <v>4</v>
      </c>
      <c r="M37">
        <v>5</v>
      </c>
      <c r="O37" s="26"/>
      <c r="Q37" s="26"/>
      <c r="AM37" s="2">
        <f t="shared" si="10"/>
        <v>0</v>
      </c>
      <c r="AN37" s="26"/>
      <c r="AR37" s="2">
        <f t="shared" si="11"/>
        <v>0</v>
      </c>
      <c r="AV37" s="2">
        <f t="shared" si="4"/>
        <v>0</v>
      </c>
      <c r="AW37">
        <v>2</v>
      </c>
      <c r="AY37">
        <v>1</v>
      </c>
      <c r="AZ37" s="2">
        <f t="shared" si="5"/>
        <v>3</v>
      </c>
      <c r="BB37" s="26"/>
      <c r="BF37" s="2">
        <f t="shared" si="6"/>
        <v>3</v>
      </c>
      <c r="BG37" s="2">
        <f t="shared" si="12"/>
        <v>0</v>
      </c>
      <c r="BH37" s="26"/>
      <c r="BI37" s="5"/>
      <c r="BS37" s="2">
        <f t="shared" si="13"/>
        <v>0</v>
      </c>
      <c r="BT37" s="26"/>
      <c r="CC37" s="5"/>
      <c r="CD37" s="2">
        <f t="shared" si="8"/>
        <v>0</v>
      </c>
    </row>
    <row r="38" spans="1:82" customFormat="1" x14ac:dyDescent="0.25">
      <c r="A38" t="s">
        <v>1</v>
      </c>
      <c r="B38" t="s">
        <v>5</v>
      </c>
      <c r="C38" s="1">
        <v>44349</v>
      </c>
      <c r="D38" s="1"/>
      <c r="E38" s="1" t="s">
        <v>129</v>
      </c>
      <c r="F38" s="1"/>
      <c r="G38" s="1"/>
      <c r="H38" t="s">
        <v>60</v>
      </c>
      <c r="I38" s="26"/>
      <c r="J38">
        <v>26</v>
      </c>
      <c r="L38" s="2">
        <f t="shared" si="9"/>
        <v>26</v>
      </c>
      <c r="M38">
        <v>55</v>
      </c>
      <c r="O38" s="26"/>
      <c r="Q38" s="26"/>
      <c r="AM38" s="2">
        <f t="shared" si="10"/>
        <v>0</v>
      </c>
      <c r="AN38" s="26"/>
      <c r="AR38" s="2">
        <f t="shared" si="11"/>
        <v>0</v>
      </c>
      <c r="AV38" s="2">
        <f t="shared" si="4"/>
        <v>0</v>
      </c>
      <c r="AZ38" s="2">
        <f t="shared" si="5"/>
        <v>0</v>
      </c>
      <c r="BB38" s="26"/>
      <c r="BF38" s="2">
        <f t="shared" si="6"/>
        <v>0</v>
      </c>
      <c r="BG38" s="2">
        <f t="shared" si="12"/>
        <v>0</v>
      </c>
      <c r="BH38" s="26"/>
      <c r="BI38" s="5"/>
      <c r="BS38" s="2">
        <f t="shared" si="13"/>
        <v>0</v>
      </c>
      <c r="BT38" s="26"/>
      <c r="CC38" s="5"/>
      <c r="CD38" s="2">
        <f t="shared" si="8"/>
        <v>0</v>
      </c>
    </row>
    <row r="39" spans="1:82" customFormat="1" x14ac:dyDescent="0.25">
      <c r="A39" t="s">
        <v>1</v>
      </c>
      <c r="B39" t="s">
        <v>5</v>
      </c>
      <c r="C39" s="1">
        <v>44358</v>
      </c>
      <c r="D39" s="1"/>
      <c r="E39" s="1" t="s">
        <v>45</v>
      </c>
      <c r="F39" s="1"/>
      <c r="G39" s="1"/>
      <c r="H39" t="s">
        <v>60</v>
      </c>
      <c r="I39" s="26"/>
      <c r="J39">
        <v>1</v>
      </c>
      <c r="L39" s="2">
        <f t="shared" si="9"/>
        <v>1</v>
      </c>
      <c r="M39">
        <v>3</v>
      </c>
      <c r="O39" s="26"/>
      <c r="Q39" s="26"/>
      <c r="AM39" s="2">
        <f t="shared" si="10"/>
        <v>0</v>
      </c>
      <c r="AN39" s="26"/>
      <c r="AR39" s="2">
        <f t="shared" si="11"/>
        <v>0</v>
      </c>
      <c r="AV39" s="2">
        <f t="shared" si="4"/>
        <v>0</v>
      </c>
      <c r="AW39">
        <v>1</v>
      </c>
      <c r="AZ39" s="2">
        <f t="shared" si="5"/>
        <v>1</v>
      </c>
      <c r="BB39" s="26"/>
      <c r="BF39" s="2">
        <f t="shared" si="6"/>
        <v>1</v>
      </c>
      <c r="BG39" s="2">
        <f t="shared" si="12"/>
        <v>0</v>
      </c>
      <c r="BH39" s="26"/>
      <c r="BI39" s="5"/>
      <c r="BS39" s="2">
        <f t="shared" si="13"/>
        <v>0</v>
      </c>
      <c r="BT39" s="26"/>
      <c r="CC39" s="5"/>
      <c r="CD39" s="2">
        <f t="shared" si="8"/>
        <v>0</v>
      </c>
    </row>
    <row r="40" spans="1:82" customFormat="1" x14ac:dyDescent="0.25">
      <c r="A40" t="s">
        <v>1</v>
      </c>
      <c r="B40" t="s">
        <v>5</v>
      </c>
      <c r="C40" s="1">
        <v>44358</v>
      </c>
      <c r="D40" s="1"/>
      <c r="E40" s="1" t="s">
        <v>45</v>
      </c>
      <c r="F40" s="1"/>
      <c r="G40" s="1"/>
      <c r="H40" t="s">
        <v>60</v>
      </c>
      <c r="I40" s="26"/>
      <c r="J40">
        <v>1</v>
      </c>
      <c r="L40" s="2">
        <f t="shared" si="9"/>
        <v>1</v>
      </c>
      <c r="M40">
        <v>3</v>
      </c>
      <c r="O40" s="26"/>
      <c r="Q40" s="26"/>
      <c r="S40">
        <v>1</v>
      </c>
      <c r="AM40" s="2">
        <f t="shared" si="10"/>
        <v>1</v>
      </c>
      <c r="AN40" s="26"/>
      <c r="AR40" s="2">
        <f t="shared" si="11"/>
        <v>0</v>
      </c>
      <c r="AV40" s="2">
        <f t="shared" si="4"/>
        <v>0</v>
      </c>
      <c r="AZ40" s="2">
        <f t="shared" si="5"/>
        <v>0</v>
      </c>
      <c r="BB40" s="26"/>
      <c r="BF40" s="2">
        <f t="shared" si="6"/>
        <v>0</v>
      </c>
      <c r="BG40" s="2">
        <f t="shared" si="12"/>
        <v>0</v>
      </c>
      <c r="BH40" s="26"/>
      <c r="BI40" s="5"/>
      <c r="BO40">
        <v>1</v>
      </c>
      <c r="BS40" s="2">
        <f t="shared" si="13"/>
        <v>1</v>
      </c>
      <c r="BT40" s="26"/>
      <c r="CC40" s="5"/>
      <c r="CD40" s="2">
        <f t="shared" si="8"/>
        <v>0</v>
      </c>
    </row>
    <row r="41" spans="1:82" customFormat="1" x14ac:dyDescent="0.25">
      <c r="A41" t="s">
        <v>1</v>
      </c>
      <c r="B41" t="s">
        <v>5</v>
      </c>
      <c r="C41" s="1">
        <v>44358</v>
      </c>
      <c r="D41" s="1"/>
      <c r="E41" s="1" t="s">
        <v>45</v>
      </c>
      <c r="F41" s="1"/>
      <c r="G41" s="1"/>
      <c r="H41" t="s">
        <v>60</v>
      </c>
      <c r="I41" s="26"/>
      <c r="J41">
        <v>6</v>
      </c>
      <c r="L41" s="2">
        <f t="shared" si="9"/>
        <v>6</v>
      </c>
      <c r="M41">
        <v>15</v>
      </c>
      <c r="O41" s="26"/>
      <c r="Q41" s="26"/>
      <c r="AM41" s="2">
        <f t="shared" si="10"/>
        <v>0</v>
      </c>
      <c r="AN41" s="26"/>
      <c r="AR41" s="2">
        <f t="shared" si="11"/>
        <v>0</v>
      </c>
      <c r="AV41" s="2">
        <f t="shared" si="4"/>
        <v>0</v>
      </c>
      <c r="AZ41" s="2">
        <f t="shared" si="5"/>
        <v>0</v>
      </c>
      <c r="BB41" s="26"/>
      <c r="BF41" s="2">
        <f t="shared" si="6"/>
        <v>0</v>
      </c>
      <c r="BG41" s="2">
        <f t="shared" si="12"/>
        <v>0</v>
      </c>
      <c r="BH41" s="26"/>
      <c r="BI41" s="5"/>
      <c r="BS41" s="2">
        <f t="shared" si="13"/>
        <v>0</v>
      </c>
      <c r="BT41" s="26"/>
      <c r="CC41" s="5"/>
      <c r="CD41" s="2">
        <f t="shared" si="8"/>
        <v>0</v>
      </c>
    </row>
    <row r="42" spans="1:82" customFormat="1" x14ac:dyDescent="0.25">
      <c r="A42" t="s">
        <v>1</v>
      </c>
      <c r="B42" t="s">
        <v>5</v>
      </c>
      <c r="C42" s="1">
        <v>44358</v>
      </c>
      <c r="D42" s="1"/>
      <c r="E42" s="1" t="s">
        <v>45</v>
      </c>
      <c r="F42" s="1"/>
      <c r="G42" s="1"/>
      <c r="H42" t="s">
        <v>60</v>
      </c>
      <c r="I42" s="26"/>
      <c r="J42">
        <v>0</v>
      </c>
      <c r="L42" s="2">
        <f t="shared" si="9"/>
        <v>0</v>
      </c>
      <c r="M42">
        <v>4</v>
      </c>
      <c r="O42" s="26"/>
      <c r="Q42" s="26"/>
      <c r="AM42" s="2">
        <f t="shared" si="10"/>
        <v>0</v>
      </c>
      <c r="AN42" s="26"/>
      <c r="AR42" s="2">
        <f t="shared" si="11"/>
        <v>0</v>
      </c>
      <c r="AV42" s="2">
        <f t="shared" si="4"/>
        <v>0</v>
      </c>
      <c r="AZ42" s="2">
        <f t="shared" si="5"/>
        <v>0</v>
      </c>
      <c r="BB42" s="26"/>
      <c r="BF42" s="2">
        <f t="shared" si="6"/>
        <v>0</v>
      </c>
      <c r="BG42" s="2">
        <f t="shared" si="12"/>
        <v>0</v>
      </c>
      <c r="BH42" s="26"/>
      <c r="BI42" s="5"/>
      <c r="BS42" s="2">
        <f t="shared" si="13"/>
        <v>0</v>
      </c>
      <c r="BT42" s="26"/>
      <c r="CB42">
        <v>1</v>
      </c>
      <c r="CC42" s="5"/>
      <c r="CD42" s="2">
        <f t="shared" si="8"/>
        <v>1</v>
      </c>
    </row>
    <row r="43" spans="1:82" customFormat="1" x14ac:dyDescent="0.25">
      <c r="A43" t="s">
        <v>1</v>
      </c>
      <c r="B43" t="s">
        <v>5</v>
      </c>
      <c r="C43" s="1">
        <v>44358</v>
      </c>
      <c r="D43" s="1"/>
      <c r="E43" s="1" t="s">
        <v>45</v>
      </c>
      <c r="F43" s="1"/>
      <c r="G43" s="1"/>
      <c r="H43" t="s">
        <v>60</v>
      </c>
      <c r="I43" s="26"/>
      <c r="J43">
        <v>5</v>
      </c>
      <c r="L43" s="2">
        <f t="shared" si="9"/>
        <v>5</v>
      </c>
      <c r="M43">
        <v>15</v>
      </c>
      <c r="O43" s="26"/>
      <c r="Q43" s="26"/>
      <c r="S43">
        <v>1</v>
      </c>
      <c r="AM43" s="2">
        <f t="shared" si="10"/>
        <v>1</v>
      </c>
      <c r="AN43" s="26"/>
      <c r="AP43">
        <v>1</v>
      </c>
      <c r="AQ43">
        <v>1</v>
      </c>
      <c r="AR43" s="2">
        <f t="shared" si="11"/>
        <v>2</v>
      </c>
      <c r="AV43" s="2">
        <f t="shared" si="4"/>
        <v>0</v>
      </c>
      <c r="AZ43" s="2">
        <f t="shared" si="5"/>
        <v>0</v>
      </c>
      <c r="BB43" s="26"/>
      <c r="BF43" s="2">
        <f t="shared" si="6"/>
        <v>2</v>
      </c>
      <c r="BG43" s="2">
        <f t="shared" si="12"/>
        <v>0</v>
      </c>
      <c r="BH43" s="26"/>
      <c r="BI43" s="5"/>
      <c r="BS43" s="2">
        <f t="shared" si="13"/>
        <v>0</v>
      </c>
      <c r="BT43" s="26"/>
      <c r="CC43" s="5"/>
      <c r="CD43" s="2">
        <f t="shared" si="8"/>
        <v>0</v>
      </c>
    </row>
    <row r="44" spans="1:82" customFormat="1" x14ac:dyDescent="0.25">
      <c r="A44" t="s">
        <v>1</v>
      </c>
      <c r="B44" t="s">
        <v>5</v>
      </c>
      <c r="C44" s="1">
        <v>44358</v>
      </c>
      <c r="D44" s="1"/>
      <c r="E44" s="1" t="s">
        <v>45</v>
      </c>
      <c r="F44" s="1"/>
      <c r="G44" s="1"/>
      <c r="H44" t="s">
        <v>60</v>
      </c>
      <c r="I44" s="26"/>
      <c r="J44">
        <v>4</v>
      </c>
      <c r="L44" s="2">
        <f t="shared" si="9"/>
        <v>4</v>
      </c>
      <c r="M44">
        <v>8</v>
      </c>
      <c r="O44" s="26"/>
      <c r="Q44" s="26"/>
      <c r="AM44" s="2">
        <f t="shared" si="10"/>
        <v>0</v>
      </c>
      <c r="AN44" s="26"/>
      <c r="AR44" s="2">
        <f t="shared" si="11"/>
        <v>0</v>
      </c>
      <c r="AV44" s="2">
        <f t="shared" si="4"/>
        <v>0</v>
      </c>
      <c r="AW44">
        <v>1</v>
      </c>
      <c r="AZ44" s="2">
        <f t="shared" si="5"/>
        <v>1</v>
      </c>
      <c r="BB44" s="26"/>
      <c r="BF44" s="2">
        <f t="shared" si="6"/>
        <v>1</v>
      </c>
      <c r="BG44" s="2">
        <f t="shared" si="12"/>
        <v>0</v>
      </c>
      <c r="BH44" s="26"/>
      <c r="BI44" s="5"/>
      <c r="BS44" s="2">
        <f t="shared" si="13"/>
        <v>0</v>
      </c>
      <c r="BT44" s="26"/>
      <c r="CC44" s="5"/>
      <c r="CD44" s="2">
        <f t="shared" si="8"/>
        <v>0</v>
      </c>
    </row>
    <row r="45" spans="1:82" customFormat="1" x14ac:dyDescent="0.25">
      <c r="A45" t="s">
        <v>1</v>
      </c>
      <c r="B45" t="s">
        <v>5</v>
      </c>
      <c r="C45" s="1">
        <v>44358</v>
      </c>
      <c r="D45" s="1"/>
      <c r="E45" s="1" t="s">
        <v>45</v>
      </c>
      <c r="F45" s="1"/>
      <c r="G45" s="1"/>
      <c r="H45" t="s">
        <v>60</v>
      </c>
      <c r="I45" s="26"/>
      <c r="J45">
        <v>1</v>
      </c>
      <c r="L45" s="2">
        <f t="shared" si="9"/>
        <v>1</v>
      </c>
      <c r="M45">
        <v>2</v>
      </c>
      <c r="O45" s="26"/>
      <c r="Q45" s="26"/>
      <c r="V45">
        <v>1</v>
      </c>
      <c r="AH45">
        <v>1</v>
      </c>
      <c r="AM45" s="2">
        <f t="shared" si="10"/>
        <v>2</v>
      </c>
      <c r="AN45" s="26"/>
      <c r="AP45">
        <v>1</v>
      </c>
      <c r="AQ45">
        <v>1</v>
      </c>
      <c r="AR45" s="2">
        <f t="shared" si="11"/>
        <v>2</v>
      </c>
      <c r="AV45" s="2">
        <f t="shared" si="4"/>
        <v>0</v>
      </c>
      <c r="AW45">
        <v>2</v>
      </c>
      <c r="AZ45" s="2">
        <f t="shared" si="5"/>
        <v>2</v>
      </c>
      <c r="BB45" s="26"/>
      <c r="BF45" s="2">
        <f t="shared" si="6"/>
        <v>4</v>
      </c>
      <c r="BG45" s="2">
        <f t="shared" si="12"/>
        <v>0</v>
      </c>
      <c r="BH45" s="26"/>
      <c r="BI45" s="5"/>
      <c r="BO45">
        <v>2</v>
      </c>
      <c r="BS45" s="2">
        <f t="shared" si="13"/>
        <v>2</v>
      </c>
      <c r="BT45" s="26"/>
      <c r="CB45">
        <v>1</v>
      </c>
      <c r="CC45" s="5"/>
      <c r="CD45" s="2">
        <f t="shared" si="8"/>
        <v>1</v>
      </c>
    </row>
    <row r="46" spans="1:82" customFormat="1" x14ac:dyDescent="0.25">
      <c r="A46" t="s">
        <v>1</v>
      </c>
      <c r="B46" t="s">
        <v>5</v>
      </c>
      <c r="C46" s="1">
        <v>44358</v>
      </c>
      <c r="D46" s="1"/>
      <c r="E46" s="1" t="s">
        <v>45</v>
      </c>
      <c r="F46" s="1"/>
      <c r="G46" s="1"/>
      <c r="H46" t="s">
        <v>60</v>
      </c>
      <c r="I46" s="26"/>
      <c r="J46">
        <v>1</v>
      </c>
      <c r="L46" s="2">
        <f t="shared" si="9"/>
        <v>1</v>
      </c>
      <c r="M46">
        <v>5</v>
      </c>
      <c r="O46" s="26"/>
      <c r="Q46" s="26"/>
      <c r="S46">
        <v>1</v>
      </c>
      <c r="AH46">
        <v>1</v>
      </c>
      <c r="AM46" s="2">
        <f t="shared" si="10"/>
        <v>2</v>
      </c>
      <c r="AN46" s="26"/>
      <c r="AR46" s="2">
        <f t="shared" si="11"/>
        <v>0</v>
      </c>
      <c r="AV46" s="2">
        <f t="shared" si="4"/>
        <v>0</v>
      </c>
      <c r="AZ46" s="2">
        <f t="shared" si="5"/>
        <v>0</v>
      </c>
      <c r="BB46" s="26"/>
      <c r="BF46" s="2">
        <f t="shared" si="6"/>
        <v>0</v>
      </c>
      <c r="BG46" s="2">
        <f t="shared" si="12"/>
        <v>0</v>
      </c>
      <c r="BH46" s="26"/>
      <c r="BI46" s="5"/>
      <c r="BS46" s="2">
        <f t="shared" si="13"/>
        <v>0</v>
      </c>
      <c r="BT46" s="26"/>
      <c r="CC46" s="5"/>
      <c r="CD46" s="2">
        <f t="shared" si="8"/>
        <v>0</v>
      </c>
    </row>
    <row r="47" spans="1:82" customFormat="1" x14ac:dyDescent="0.25">
      <c r="A47" t="s">
        <v>1</v>
      </c>
      <c r="B47" t="s">
        <v>5</v>
      </c>
      <c r="C47" s="1">
        <v>44358</v>
      </c>
      <c r="D47" s="1"/>
      <c r="E47" s="1" t="s">
        <v>45</v>
      </c>
      <c r="F47" s="1"/>
      <c r="G47" s="1"/>
      <c r="H47" t="s">
        <v>35</v>
      </c>
      <c r="I47" s="26"/>
      <c r="J47" t="s">
        <v>44</v>
      </c>
      <c r="L47" s="2">
        <f t="shared" si="9"/>
        <v>0</v>
      </c>
      <c r="N47">
        <v>1</v>
      </c>
      <c r="O47" s="26"/>
      <c r="Q47" s="26"/>
      <c r="AM47" s="2">
        <f t="shared" si="10"/>
        <v>0</v>
      </c>
      <c r="AN47" s="26"/>
      <c r="AR47" s="2">
        <f t="shared" si="11"/>
        <v>0</v>
      </c>
      <c r="AV47" s="2">
        <f t="shared" si="4"/>
        <v>0</v>
      </c>
      <c r="AZ47" s="2">
        <f t="shared" si="5"/>
        <v>0</v>
      </c>
      <c r="BB47" s="26"/>
      <c r="BF47" s="2">
        <f t="shared" si="6"/>
        <v>0</v>
      </c>
      <c r="BG47" s="2">
        <f t="shared" si="12"/>
        <v>0</v>
      </c>
      <c r="BH47" s="26"/>
      <c r="BI47" s="5"/>
      <c r="BS47" s="2">
        <f t="shared" si="13"/>
        <v>0</v>
      </c>
      <c r="BT47" s="26"/>
      <c r="BU47">
        <v>1</v>
      </c>
      <c r="CC47" s="5"/>
      <c r="CD47" s="2">
        <f t="shared" si="8"/>
        <v>1</v>
      </c>
    </row>
    <row r="48" spans="1:82" customFormat="1" x14ac:dyDescent="0.25">
      <c r="A48" t="s">
        <v>1</v>
      </c>
      <c r="B48" t="s">
        <v>5</v>
      </c>
      <c r="C48" s="1">
        <v>44358</v>
      </c>
      <c r="D48" s="1"/>
      <c r="E48" s="1" t="s">
        <v>45</v>
      </c>
      <c r="F48" s="1"/>
      <c r="G48" s="1"/>
      <c r="H48" t="s">
        <v>35</v>
      </c>
      <c r="I48" s="26"/>
      <c r="J48" t="s">
        <v>44</v>
      </c>
      <c r="L48" s="2">
        <f t="shared" si="9"/>
        <v>0</v>
      </c>
      <c r="N48">
        <v>1</v>
      </c>
      <c r="O48" s="26"/>
      <c r="Q48" s="26"/>
      <c r="AB48">
        <v>1</v>
      </c>
      <c r="AM48" s="2">
        <f t="shared" si="10"/>
        <v>1</v>
      </c>
      <c r="AN48" s="26"/>
      <c r="AR48" s="2">
        <f t="shared" si="11"/>
        <v>0</v>
      </c>
      <c r="AV48" s="2">
        <f t="shared" si="4"/>
        <v>0</v>
      </c>
      <c r="AZ48" s="2">
        <f t="shared" si="5"/>
        <v>0</v>
      </c>
      <c r="BB48" s="26"/>
      <c r="BF48" s="2">
        <f t="shared" si="6"/>
        <v>0</v>
      </c>
      <c r="BG48" s="2">
        <f t="shared" si="12"/>
        <v>0</v>
      </c>
      <c r="BH48" s="26"/>
      <c r="BI48" s="5"/>
      <c r="BS48" s="2">
        <f t="shared" si="13"/>
        <v>0</v>
      </c>
      <c r="BT48" s="26"/>
      <c r="BV48">
        <v>1</v>
      </c>
      <c r="CC48" s="5"/>
      <c r="CD48" s="2">
        <f t="shared" si="8"/>
        <v>1</v>
      </c>
    </row>
    <row r="49" spans="1:82" customFormat="1" x14ac:dyDescent="0.25">
      <c r="A49" t="s">
        <v>1</v>
      </c>
      <c r="B49" t="s">
        <v>5</v>
      </c>
      <c r="C49" s="1">
        <v>44358</v>
      </c>
      <c r="D49" s="1"/>
      <c r="E49" s="1" t="s">
        <v>45</v>
      </c>
      <c r="F49" s="1"/>
      <c r="G49" s="1"/>
      <c r="H49" t="s">
        <v>35</v>
      </c>
      <c r="I49" s="26"/>
      <c r="J49" t="s">
        <v>44</v>
      </c>
      <c r="L49" s="2">
        <f t="shared" si="9"/>
        <v>0</v>
      </c>
      <c r="N49">
        <v>1</v>
      </c>
      <c r="O49" s="26"/>
      <c r="Q49" s="26"/>
      <c r="AH49">
        <v>1</v>
      </c>
      <c r="AM49" s="2">
        <f t="shared" si="10"/>
        <v>1</v>
      </c>
      <c r="AN49" s="26"/>
      <c r="AR49" s="2">
        <f t="shared" si="11"/>
        <v>0</v>
      </c>
      <c r="AV49" s="2">
        <f t="shared" si="4"/>
        <v>0</v>
      </c>
      <c r="AZ49" s="2">
        <f t="shared" si="5"/>
        <v>0</v>
      </c>
      <c r="BB49" s="26"/>
      <c r="BF49" s="2">
        <f t="shared" si="6"/>
        <v>0</v>
      </c>
      <c r="BG49" s="2">
        <f t="shared" si="12"/>
        <v>0</v>
      </c>
      <c r="BH49" s="26"/>
      <c r="BI49" s="5"/>
      <c r="BS49" s="2">
        <f t="shared" si="13"/>
        <v>0</v>
      </c>
      <c r="BT49" s="26"/>
      <c r="BU49">
        <v>1</v>
      </c>
      <c r="CC49" s="5"/>
      <c r="CD49" s="2">
        <f t="shared" si="8"/>
        <v>1</v>
      </c>
    </row>
    <row r="50" spans="1:82" customFormat="1" x14ac:dyDescent="0.25">
      <c r="A50" t="s">
        <v>1</v>
      </c>
      <c r="B50" t="s">
        <v>5</v>
      </c>
      <c r="C50" s="1">
        <v>44358</v>
      </c>
      <c r="D50" s="1"/>
      <c r="E50" s="1" t="s">
        <v>45</v>
      </c>
      <c r="F50" s="1"/>
      <c r="G50" s="1"/>
      <c r="H50" t="s">
        <v>35</v>
      </c>
      <c r="I50" s="26"/>
      <c r="J50" t="s">
        <v>44</v>
      </c>
      <c r="L50" s="2">
        <f t="shared" si="9"/>
        <v>0</v>
      </c>
      <c r="N50">
        <v>1</v>
      </c>
      <c r="O50" s="26"/>
      <c r="Q50" s="26"/>
      <c r="AJ50">
        <v>3</v>
      </c>
      <c r="AK50">
        <v>1</v>
      </c>
      <c r="AM50" s="2">
        <f t="shared" si="10"/>
        <v>4</v>
      </c>
      <c r="AN50" s="26"/>
      <c r="AR50" s="2">
        <f t="shared" si="11"/>
        <v>0</v>
      </c>
      <c r="AV50" s="2">
        <f t="shared" si="4"/>
        <v>0</v>
      </c>
      <c r="AZ50" s="2">
        <f t="shared" si="5"/>
        <v>0</v>
      </c>
      <c r="BB50" s="26"/>
      <c r="BF50" s="2">
        <f t="shared" si="6"/>
        <v>0</v>
      </c>
      <c r="BG50" s="2">
        <f t="shared" si="12"/>
        <v>0</v>
      </c>
      <c r="BH50" s="26"/>
      <c r="BI50" s="5"/>
      <c r="BS50" s="2">
        <f t="shared" si="13"/>
        <v>0</v>
      </c>
      <c r="BT50" s="26"/>
      <c r="CC50" s="5"/>
      <c r="CD50" s="2">
        <f t="shared" si="8"/>
        <v>0</v>
      </c>
    </row>
    <row r="51" spans="1:82" customFormat="1" x14ac:dyDescent="0.25">
      <c r="A51" t="s">
        <v>1</v>
      </c>
      <c r="B51" t="s">
        <v>5</v>
      </c>
      <c r="C51" s="1">
        <v>44372</v>
      </c>
      <c r="D51" s="1"/>
      <c r="E51" s="1" t="s">
        <v>47</v>
      </c>
      <c r="F51" s="1"/>
      <c r="G51" s="1"/>
      <c r="H51" t="s">
        <v>60</v>
      </c>
      <c r="I51" s="26"/>
      <c r="J51">
        <v>0</v>
      </c>
      <c r="L51" s="2">
        <f t="shared" si="9"/>
        <v>0</v>
      </c>
      <c r="M51">
        <v>3</v>
      </c>
      <c r="N51">
        <v>6</v>
      </c>
      <c r="O51" s="26"/>
      <c r="Q51" s="26"/>
      <c r="AM51" s="2">
        <f t="shared" si="10"/>
        <v>0</v>
      </c>
      <c r="AN51" s="26"/>
      <c r="AR51" s="2">
        <f t="shared" si="11"/>
        <v>0</v>
      </c>
      <c r="AV51" s="2">
        <f t="shared" si="4"/>
        <v>0</v>
      </c>
      <c r="AZ51" s="2">
        <f t="shared" si="5"/>
        <v>0</v>
      </c>
      <c r="BB51" s="26"/>
      <c r="BF51" s="2">
        <f t="shared" si="6"/>
        <v>0</v>
      </c>
      <c r="BG51" s="2">
        <f t="shared" si="12"/>
        <v>0</v>
      </c>
      <c r="BH51" s="26"/>
      <c r="BI51" s="5"/>
      <c r="BS51" s="2">
        <f t="shared" si="13"/>
        <v>0</v>
      </c>
      <c r="BT51" s="26"/>
      <c r="CC51" s="5"/>
      <c r="CD51" s="2">
        <f t="shared" si="8"/>
        <v>0</v>
      </c>
    </row>
    <row r="52" spans="1:82" customFormat="1" x14ac:dyDescent="0.25">
      <c r="A52" t="s">
        <v>1</v>
      </c>
      <c r="B52" t="s">
        <v>5</v>
      </c>
      <c r="C52" s="1">
        <v>44372</v>
      </c>
      <c r="D52" s="1"/>
      <c r="E52" s="1" t="s">
        <v>47</v>
      </c>
      <c r="F52" s="1"/>
      <c r="G52" s="1"/>
      <c r="H52" t="s">
        <v>60</v>
      </c>
      <c r="I52" s="26"/>
      <c r="J52">
        <v>2</v>
      </c>
      <c r="L52" s="2">
        <f t="shared" si="9"/>
        <v>2</v>
      </c>
      <c r="M52">
        <v>10</v>
      </c>
      <c r="N52">
        <v>1</v>
      </c>
      <c r="O52" s="26"/>
      <c r="Q52" s="26"/>
      <c r="AM52" s="2">
        <f t="shared" si="10"/>
        <v>0</v>
      </c>
      <c r="AN52" s="26"/>
      <c r="AR52" s="2">
        <f t="shared" si="11"/>
        <v>0</v>
      </c>
      <c r="AV52" s="2">
        <f t="shared" si="4"/>
        <v>0</v>
      </c>
      <c r="AZ52" s="2">
        <f t="shared" si="5"/>
        <v>0</v>
      </c>
      <c r="BB52" s="26"/>
      <c r="BF52" s="2">
        <f t="shared" si="6"/>
        <v>0</v>
      </c>
      <c r="BG52" s="2">
        <f t="shared" si="12"/>
        <v>0</v>
      </c>
      <c r="BH52" s="26"/>
      <c r="BI52" s="5"/>
      <c r="BS52" s="2">
        <f t="shared" si="13"/>
        <v>0</v>
      </c>
      <c r="BT52" s="26"/>
      <c r="CC52" s="5"/>
      <c r="CD52" s="2">
        <f t="shared" si="8"/>
        <v>0</v>
      </c>
    </row>
    <row r="53" spans="1:82" customFormat="1" x14ac:dyDescent="0.25">
      <c r="A53" t="s">
        <v>1</v>
      </c>
      <c r="B53" t="s">
        <v>5</v>
      </c>
      <c r="C53" s="1">
        <v>44372</v>
      </c>
      <c r="D53" s="1"/>
      <c r="E53" s="1" t="s">
        <v>47</v>
      </c>
      <c r="F53" s="1"/>
      <c r="G53" s="1"/>
      <c r="H53" t="s">
        <v>60</v>
      </c>
      <c r="I53" s="26"/>
      <c r="J53">
        <v>0</v>
      </c>
      <c r="L53" s="2">
        <f t="shared" si="9"/>
        <v>0</v>
      </c>
      <c r="M53">
        <v>5</v>
      </c>
      <c r="N53">
        <v>1</v>
      </c>
      <c r="O53" s="26"/>
      <c r="Q53" s="26"/>
      <c r="AB53">
        <v>1</v>
      </c>
      <c r="AF53">
        <v>1</v>
      </c>
      <c r="AM53" s="2">
        <f t="shared" si="10"/>
        <v>2</v>
      </c>
      <c r="AN53" s="26"/>
      <c r="AR53" s="2">
        <f t="shared" si="11"/>
        <v>0</v>
      </c>
      <c r="AV53" s="2">
        <f t="shared" si="4"/>
        <v>0</v>
      </c>
      <c r="AZ53" s="2">
        <f t="shared" si="5"/>
        <v>0</v>
      </c>
      <c r="BB53" s="26"/>
      <c r="BF53" s="2">
        <f t="shared" si="6"/>
        <v>0</v>
      </c>
      <c r="BG53" s="2">
        <f t="shared" si="12"/>
        <v>0</v>
      </c>
      <c r="BH53" s="26"/>
      <c r="BI53" s="5"/>
      <c r="BQ53">
        <v>1</v>
      </c>
      <c r="BS53" s="2">
        <f t="shared" si="13"/>
        <v>1</v>
      </c>
      <c r="BT53" s="26"/>
      <c r="CC53" s="5"/>
      <c r="CD53" s="2">
        <f t="shared" si="8"/>
        <v>0</v>
      </c>
    </row>
    <row r="54" spans="1:82" customFormat="1" x14ac:dyDescent="0.25">
      <c r="A54" t="s">
        <v>1</v>
      </c>
      <c r="B54" t="s">
        <v>5</v>
      </c>
      <c r="C54" s="1">
        <v>44372</v>
      </c>
      <c r="D54" s="1"/>
      <c r="E54" s="1" t="s">
        <v>47</v>
      </c>
      <c r="F54" s="1"/>
      <c r="G54" s="1"/>
      <c r="H54" t="s">
        <v>60</v>
      </c>
      <c r="I54" s="26"/>
      <c r="J54">
        <v>3</v>
      </c>
      <c r="L54" s="2">
        <f t="shared" si="9"/>
        <v>3</v>
      </c>
      <c r="M54">
        <v>6</v>
      </c>
      <c r="N54">
        <v>1</v>
      </c>
      <c r="O54" s="26"/>
      <c r="Q54" s="26"/>
      <c r="AM54" s="2">
        <f t="shared" si="10"/>
        <v>0</v>
      </c>
      <c r="AN54" s="26"/>
      <c r="AR54" s="2">
        <f t="shared" si="11"/>
        <v>0</v>
      </c>
      <c r="AV54" s="2">
        <f t="shared" si="4"/>
        <v>0</v>
      </c>
      <c r="AZ54" s="2">
        <f t="shared" si="5"/>
        <v>0</v>
      </c>
      <c r="BB54" s="26"/>
      <c r="BF54" s="2">
        <f t="shared" si="6"/>
        <v>0</v>
      </c>
      <c r="BG54" s="2">
        <f t="shared" si="12"/>
        <v>0</v>
      </c>
      <c r="BH54" s="26"/>
      <c r="BI54" s="5"/>
      <c r="BS54" s="2">
        <f t="shared" si="13"/>
        <v>0</v>
      </c>
      <c r="BT54" s="26"/>
      <c r="CC54" s="5"/>
      <c r="CD54" s="2">
        <f t="shared" si="8"/>
        <v>0</v>
      </c>
    </row>
    <row r="55" spans="1:82" customFormat="1" x14ac:dyDescent="0.25">
      <c r="A55" t="s">
        <v>1</v>
      </c>
      <c r="B55" t="s">
        <v>5</v>
      </c>
      <c r="C55" s="1">
        <v>44372</v>
      </c>
      <c r="D55" s="1"/>
      <c r="E55" s="1" t="s">
        <v>47</v>
      </c>
      <c r="F55" s="1"/>
      <c r="G55" s="1"/>
      <c r="H55" t="s">
        <v>60</v>
      </c>
      <c r="I55" s="26"/>
      <c r="J55">
        <v>0</v>
      </c>
      <c r="L55" s="2">
        <f t="shared" si="9"/>
        <v>0</v>
      </c>
      <c r="M55">
        <v>3</v>
      </c>
      <c r="N55">
        <v>1</v>
      </c>
      <c r="O55" s="26"/>
      <c r="Q55" s="26"/>
      <c r="AM55" s="2">
        <f t="shared" si="10"/>
        <v>0</v>
      </c>
      <c r="AN55" s="26"/>
      <c r="AR55" s="2">
        <f t="shared" si="11"/>
        <v>0</v>
      </c>
      <c r="AV55" s="2">
        <f t="shared" si="4"/>
        <v>0</v>
      </c>
      <c r="AZ55" s="2">
        <f t="shared" si="5"/>
        <v>0</v>
      </c>
      <c r="BB55" s="26"/>
      <c r="BF55" s="2">
        <f t="shared" si="6"/>
        <v>0</v>
      </c>
      <c r="BG55" s="2">
        <f t="shared" si="12"/>
        <v>0</v>
      </c>
      <c r="BH55" s="26"/>
      <c r="BI55" s="5"/>
      <c r="BS55" s="2">
        <f t="shared" si="13"/>
        <v>0</v>
      </c>
      <c r="BT55" s="26"/>
      <c r="CC55" s="5"/>
      <c r="CD55" s="2">
        <f t="shared" si="8"/>
        <v>0</v>
      </c>
    </row>
    <row r="56" spans="1:82" customFormat="1" x14ac:dyDescent="0.25">
      <c r="A56" t="s">
        <v>1</v>
      </c>
      <c r="B56" t="s">
        <v>5</v>
      </c>
      <c r="C56" s="1">
        <v>44372</v>
      </c>
      <c r="D56" s="1"/>
      <c r="E56" s="1" t="s">
        <v>47</v>
      </c>
      <c r="F56" s="1"/>
      <c r="G56" s="1"/>
      <c r="H56" t="s">
        <v>60</v>
      </c>
      <c r="I56" s="26"/>
      <c r="J56">
        <v>0</v>
      </c>
      <c r="L56" s="2">
        <f t="shared" si="9"/>
        <v>0</v>
      </c>
      <c r="M56">
        <v>3</v>
      </c>
      <c r="N56">
        <v>1</v>
      </c>
      <c r="O56" s="26"/>
      <c r="Q56" s="26"/>
      <c r="AF56">
        <v>3</v>
      </c>
      <c r="AM56" s="2">
        <f t="shared" si="10"/>
        <v>3</v>
      </c>
      <c r="AN56" s="26"/>
      <c r="AR56" s="2">
        <f t="shared" si="11"/>
        <v>0</v>
      </c>
      <c r="AV56" s="2">
        <f t="shared" si="4"/>
        <v>0</v>
      </c>
      <c r="AZ56" s="2">
        <f t="shared" si="5"/>
        <v>0</v>
      </c>
      <c r="BB56" s="26"/>
      <c r="BF56" s="2">
        <f t="shared" si="6"/>
        <v>0</v>
      </c>
      <c r="BG56" s="2">
        <f t="shared" si="12"/>
        <v>0</v>
      </c>
      <c r="BH56" s="26"/>
      <c r="BI56" s="5"/>
      <c r="BS56" s="2">
        <f t="shared" si="13"/>
        <v>0</v>
      </c>
      <c r="BT56" s="26"/>
      <c r="CC56" s="5"/>
      <c r="CD56" s="2">
        <f t="shared" si="8"/>
        <v>0</v>
      </c>
    </row>
    <row r="57" spans="1:82" customFormat="1" x14ac:dyDescent="0.25">
      <c r="A57" t="s">
        <v>1</v>
      </c>
      <c r="B57" t="s">
        <v>5</v>
      </c>
      <c r="C57" s="1">
        <v>44372</v>
      </c>
      <c r="D57" s="1"/>
      <c r="E57" s="1" t="s">
        <v>47</v>
      </c>
      <c r="F57" s="1"/>
      <c r="G57" s="1"/>
      <c r="H57" t="s">
        <v>35</v>
      </c>
      <c r="I57" s="26"/>
      <c r="J57" t="s">
        <v>44</v>
      </c>
      <c r="L57" s="2">
        <f t="shared" si="9"/>
        <v>0</v>
      </c>
      <c r="N57">
        <v>1</v>
      </c>
      <c r="O57" s="26"/>
      <c r="Q57" s="26"/>
      <c r="AM57" s="2">
        <f t="shared" si="10"/>
        <v>0</v>
      </c>
      <c r="AN57" s="26"/>
      <c r="AR57" s="2">
        <f t="shared" si="11"/>
        <v>0</v>
      </c>
      <c r="AV57" s="2">
        <f t="shared" si="4"/>
        <v>0</v>
      </c>
      <c r="AZ57" s="2">
        <f t="shared" si="5"/>
        <v>0</v>
      </c>
      <c r="BB57" s="26"/>
      <c r="BF57" s="2">
        <f t="shared" si="6"/>
        <v>0</v>
      </c>
      <c r="BG57" s="2">
        <f t="shared" si="12"/>
        <v>0</v>
      </c>
      <c r="BH57" s="26"/>
      <c r="BI57" s="5"/>
      <c r="BS57" s="2">
        <f t="shared" si="13"/>
        <v>0</v>
      </c>
      <c r="BT57" s="26"/>
      <c r="CC57" s="5"/>
      <c r="CD57" s="2">
        <f t="shared" si="8"/>
        <v>0</v>
      </c>
    </row>
    <row r="58" spans="1:82" customFormat="1" x14ac:dyDescent="0.25">
      <c r="A58" t="s">
        <v>1</v>
      </c>
      <c r="B58" t="s">
        <v>5</v>
      </c>
      <c r="C58" s="1">
        <v>44372</v>
      </c>
      <c r="D58" s="1"/>
      <c r="E58" s="1" t="s">
        <v>47</v>
      </c>
      <c r="F58" s="1"/>
      <c r="G58" s="1"/>
      <c r="H58" t="s">
        <v>35</v>
      </c>
      <c r="I58" s="26"/>
      <c r="J58" t="s">
        <v>44</v>
      </c>
      <c r="L58" s="2">
        <f t="shared" si="9"/>
        <v>0</v>
      </c>
      <c r="N58">
        <v>1</v>
      </c>
      <c r="O58" s="26"/>
      <c r="Q58" s="26"/>
      <c r="AM58" s="2">
        <f t="shared" si="10"/>
        <v>0</v>
      </c>
      <c r="AN58" s="26"/>
      <c r="AR58" s="2">
        <f t="shared" si="11"/>
        <v>0</v>
      </c>
      <c r="AV58" s="2">
        <f t="shared" si="4"/>
        <v>0</v>
      </c>
      <c r="AZ58" s="2">
        <f t="shared" si="5"/>
        <v>0</v>
      </c>
      <c r="BB58" s="26"/>
      <c r="BF58" s="2">
        <f t="shared" si="6"/>
        <v>0</v>
      </c>
      <c r="BG58" s="2">
        <f t="shared" si="12"/>
        <v>0</v>
      </c>
      <c r="BH58" s="26"/>
      <c r="BI58" s="5"/>
      <c r="BS58" s="2">
        <f t="shared" si="13"/>
        <v>0</v>
      </c>
      <c r="BT58" s="26"/>
      <c r="BU58">
        <v>1</v>
      </c>
      <c r="CC58" s="5"/>
      <c r="CD58" s="2">
        <f t="shared" si="8"/>
        <v>1</v>
      </c>
    </row>
    <row r="59" spans="1:82" customFormat="1" x14ac:dyDescent="0.25">
      <c r="A59" t="s">
        <v>1</v>
      </c>
      <c r="B59" t="s">
        <v>5</v>
      </c>
      <c r="C59" s="1">
        <v>44372</v>
      </c>
      <c r="D59" s="1"/>
      <c r="E59" s="1" t="s">
        <v>47</v>
      </c>
      <c r="F59" s="1"/>
      <c r="G59" s="1"/>
      <c r="H59" t="s">
        <v>35</v>
      </c>
      <c r="I59" s="26"/>
      <c r="J59" t="s">
        <v>44</v>
      </c>
      <c r="L59" s="2">
        <f t="shared" si="9"/>
        <v>0</v>
      </c>
      <c r="N59">
        <v>1</v>
      </c>
      <c r="O59" s="26"/>
      <c r="Q59" s="26"/>
      <c r="W59">
        <v>1</v>
      </c>
      <c r="AM59" s="2">
        <f t="shared" si="10"/>
        <v>1</v>
      </c>
      <c r="AN59" s="26"/>
      <c r="AR59" s="2">
        <f t="shared" si="11"/>
        <v>0</v>
      </c>
      <c r="AV59" s="2">
        <f t="shared" si="4"/>
        <v>0</v>
      </c>
      <c r="AZ59" s="2">
        <f t="shared" si="5"/>
        <v>0</v>
      </c>
      <c r="BB59" s="26"/>
      <c r="BF59" s="2">
        <f t="shared" si="6"/>
        <v>0</v>
      </c>
      <c r="BG59" s="2">
        <f t="shared" si="12"/>
        <v>0</v>
      </c>
      <c r="BH59" s="26"/>
      <c r="BI59" s="5"/>
      <c r="BS59" s="2">
        <f t="shared" si="13"/>
        <v>0</v>
      </c>
      <c r="BT59" s="26"/>
      <c r="CC59" s="5"/>
      <c r="CD59" s="2">
        <f t="shared" si="8"/>
        <v>0</v>
      </c>
    </row>
    <row r="60" spans="1:82" customFormat="1" x14ac:dyDescent="0.25">
      <c r="A60" t="s">
        <v>1</v>
      </c>
      <c r="B60" t="s">
        <v>5</v>
      </c>
      <c r="C60" s="1">
        <v>44372</v>
      </c>
      <c r="D60" s="1"/>
      <c r="E60" s="1" t="s">
        <v>47</v>
      </c>
      <c r="F60" s="1"/>
      <c r="G60" s="1"/>
      <c r="H60" t="s">
        <v>35</v>
      </c>
      <c r="I60" s="26"/>
      <c r="J60" t="s">
        <v>44</v>
      </c>
      <c r="L60" s="2">
        <f t="shared" si="9"/>
        <v>0</v>
      </c>
      <c r="N60">
        <v>1</v>
      </c>
      <c r="O60" s="26"/>
      <c r="Q60" s="26"/>
      <c r="AB60">
        <v>1</v>
      </c>
      <c r="AJ60">
        <v>3</v>
      </c>
      <c r="AM60" s="2">
        <f t="shared" si="10"/>
        <v>4</v>
      </c>
      <c r="AN60" s="26"/>
      <c r="AR60" s="2">
        <f t="shared" si="11"/>
        <v>0</v>
      </c>
      <c r="AV60" s="2">
        <f t="shared" si="4"/>
        <v>0</v>
      </c>
      <c r="AZ60" s="2">
        <f t="shared" si="5"/>
        <v>0</v>
      </c>
      <c r="BB60" s="26"/>
      <c r="BE60">
        <v>2</v>
      </c>
      <c r="BF60" s="2">
        <f t="shared" si="6"/>
        <v>0</v>
      </c>
      <c r="BG60" s="2">
        <f t="shared" si="12"/>
        <v>2</v>
      </c>
      <c r="BH60" s="26"/>
      <c r="BI60" s="5"/>
      <c r="BS60" s="2">
        <f t="shared" si="13"/>
        <v>0</v>
      </c>
      <c r="BT60" s="26"/>
      <c r="CC60" s="5"/>
      <c r="CD60" s="2">
        <f t="shared" si="8"/>
        <v>0</v>
      </c>
    </row>
    <row r="61" spans="1:82" customFormat="1" x14ac:dyDescent="0.25">
      <c r="A61" t="s">
        <v>1</v>
      </c>
      <c r="B61" t="s">
        <v>5</v>
      </c>
      <c r="C61" s="1">
        <v>44372</v>
      </c>
      <c r="D61" s="1"/>
      <c r="E61" s="1" t="s">
        <v>47</v>
      </c>
      <c r="F61" s="1"/>
      <c r="G61" s="1"/>
      <c r="H61" t="s">
        <v>35</v>
      </c>
      <c r="I61" s="26"/>
      <c r="J61" t="s">
        <v>44</v>
      </c>
      <c r="L61" s="2">
        <f t="shared" si="9"/>
        <v>0</v>
      </c>
      <c r="N61">
        <v>1</v>
      </c>
      <c r="O61" s="26"/>
      <c r="Q61" s="26"/>
      <c r="AB61">
        <v>1</v>
      </c>
      <c r="AM61" s="2">
        <f t="shared" si="10"/>
        <v>1</v>
      </c>
      <c r="AN61" s="26"/>
      <c r="AR61" s="2">
        <f t="shared" si="11"/>
        <v>0</v>
      </c>
      <c r="AV61" s="2">
        <f t="shared" si="4"/>
        <v>0</v>
      </c>
      <c r="AZ61" s="2">
        <f t="shared" si="5"/>
        <v>0</v>
      </c>
      <c r="BB61" s="26"/>
      <c r="BF61" s="2">
        <f t="shared" si="6"/>
        <v>0</v>
      </c>
      <c r="BG61" s="2">
        <f t="shared" si="12"/>
        <v>0</v>
      </c>
      <c r="BH61" s="26"/>
      <c r="BI61" s="5"/>
      <c r="BS61" s="2">
        <f t="shared" si="13"/>
        <v>0</v>
      </c>
      <c r="BT61" s="26"/>
      <c r="CC61" s="5"/>
      <c r="CD61" s="2">
        <f t="shared" si="8"/>
        <v>0</v>
      </c>
    </row>
    <row r="62" spans="1:82" customFormat="1" x14ac:dyDescent="0.25">
      <c r="A62" t="s">
        <v>1</v>
      </c>
      <c r="B62" t="s">
        <v>5</v>
      </c>
      <c r="C62" s="1">
        <v>44372</v>
      </c>
      <c r="D62" s="1"/>
      <c r="E62" s="1" t="s">
        <v>47</v>
      </c>
      <c r="F62" s="1"/>
      <c r="G62" s="1"/>
      <c r="H62" t="s">
        <v>35</v>
      </c>
      <c r="I62" s="26"/>
      <c r="J62" t="s">
        <v>44</v>
      </c>
      <c r="L62" s="2">
        <f t="shared" si="9"/>
        <v>0</v>
      </c>
      <c r="N62">
        <v>1</v>
      </c>
      <c r="O62" s="26"/>
      <c r="Q62" s="26"/>
      <c r="AB62">
        <v>1</v>
      </c>
      <c r="AM62" s="2">
        <f t="shared" si="10"/>
        <v>1</v>
      </c>
      <c r="AN62" s="26"/>
      <c r="AR62" s="2">
        <f t="shared" si="11"/>
        <v>0</v>
      </c>
      <c r="AV62" s="2">
        <f t="shared" si="4"/>
        <v>0</v>
      </c>
      <c r="AZ62" s="2">
        <f t="shared" si="5"/>
        <v>0</v>
      </c>
      <c r="BB62" s="26"/>
      <c r="BF62" s="2">
        <f t="shared" si="6"/>
        <v>0</v>
      </c>
      <c r="BG62" s="2">
        <f t="shared" si="12"/>
        <v>0</v>
      </c>
      <c r="BH62" s="26"/>
      <c r="BI62" s="5">
        <v>1</v>
      </c>
      <c r="BS62" s="2">
        <f t="shared" si="13"/>
        <v>1</v>
      </c>
      <c r="BT62" s="26"/>
      <c r="CC62" s="5"/>
      <c r="CD62" s="2">
        <f t="shared" si="8"/>
        <v>0</v>
      </c>
    </row>
    <row r="63" spans="1:82" customFormat="1" x14ac:dyDescent="0.25">
      <c r="A63" t="s">
        <v>1</v>
      </c>
      <c r="B63" t="s">
        <v>5</v>
      </c>
      <c r="C63" s="1">
        <v>44372</v>
      </c>
      <c r="D63" s="1"/>
      <c r="E63" s="1" t="s">
        <v>47</v>
      </c>
      <c r="F63" s="1"/>
      <c r="G63" s="1"/>
      <c r="H63" t="s">
        <v>35</v>
      </c>
      <c r="I63" s="26"/>
      <c r="J63" t="s">
        <v>44</v>
      </c>
      <c r="L63" s="2">
        <f t="shared" si="9"/>
        <v>0</v>
      </c>
      <c r="N63">
        <v>1</v>
      </c>
      <c r="O63" s="26"/>
      <c r="Q63" s="26"/>
      <c r="AJ63">
        <v>1</v>
      </c>
      <c r="AM63" s="2">
        <f t="shared" si="10"/>
        <v>1</v>
      </c>
      <c r="AN63" s="26"/>
      <c r="AR63" s="2">
        <f t="shared" si="11"/>
        <v>0</v>
      </c>
      <c r="AV63" s="2">
        <f t="shared" si="4"/>
        <v>0</v>
      </c>
      <c r="AZ63" s="2">
        <f t="shared" si="5"/>
        <v>0</v>
      </c>
      <c r="BB63" s="26"/>
      <c r="BC63">
        <v>1</v>
      </c>
      <c r="BF63" s="2">
        <f t="shared" si="6"/>
        <v>0</v>
      </c>
      <c r="BG63" s="2">
        <f t="shared" si="12"/>
        <v>1</v>
      </c>
      <c r="BH63" s="26"/>
      <c r="BI63" s="5"/>
      <c r="BP63">
        <v>1</v>
      </c>
      <c r="BS63" s="2">
        <f t="shared" si="13"/>
        <v>1</v>
      </c>
      <c r="BT63" s="26"/>
      <c r="CC63" s="5"/>
      <c r="CD63" s="2">
        <f t="shared" si="8"/>
        <v>0</v>
      </c>
    </row>
    <row r="64" spans="1:82" customFormat="1" x14ac:dyDescent="0.25">
      <c r="A64" t="s">
        <v>1</v>
      </c>
      <c r="B64" t="s">
        <v>5</v>
      </c>
      <c r="C64" s="1">
        <v>44372</v>
      </c>
      <c r="D64" s="1"/>
      <c r="E64" s="1" t="s">
        <v>47</v>
      </c>
      <c r="F64" s="1"/>
      <c r="G64" s="1"/>
      <c r="H64" t="s">
        <v>35</v>
      </c>
      <c r="I64" s="26"/>
      <c r="J64" t="s">
        <v>44</v>
      </c>
      <c r="L64" s="2">
        <f t="shared" si="9"/>
        <v>0</v>
      </c>
      <c r="N64">
        <v>1</v>
      </c>
      <c r="O64" s="26"/>
      <c r="Q64" s="26"/>
      <c r="AM64" s="2">
        <f t="shared" si="10"/>
        <v>0</v>
      </c>
      <c r="AN64" s="26"/>
      <c r="AR64" s="2">
        <f t="shared" si="11"/>
        <v>0</v>
      </c>
      <c r="AV64" s="2">
        <f t="shared" si="4"/>
        <v>0</v>
      </c>
      <c r="AZ64" s="2">
        <f t="shared" si="5"/>
        <v>0</v>
      </c>
      <c r="BB64" s="26"/>
      <c r="BF64" s="2">
        <f t="shared" si="6"/>
        <v>0</v>
      </c>
      <c r="BG64" s="2">
        <f t="shared" si="12"/>
        <v>0</v>
      </c>
      <c r="BH64" s="26"/>
      <c r="BI64" s="5"/>
      <c r="BP64">
        <v>2</v>
      </c>
      <c r="BS64" s="2">
        <f t="shared" si="13"/>
        <v>2</v>
      </c>
      <c r="BT64" s="26"/>
      <c r="CC64" s="5"/>
      <c r="CD64" s="2">
        <f t="shared" si="8"/>
        <v>0</v>
      </c>
    </row>
    <row r="65" spans="1:82" customFormat="1" x14ac:dyDescent="0.25">
      <c r="A65" t="s">
        <v>1</v>
      </c>
      <c r="B65" t="s">
        <v>5</v>
      </c>
      <c r="C65" s="1">
        <v>44372</v>
      </c>
      <c r="D65" s="1"/>
      <c r="E65" s="1" t="s">
        <v>47</v>
      </c>
      <c r="F65" s="1"/>
      <c r="G65" s="1"/>
      <c r="H65" t="s">
        <v>35</v>
      </c>
      <c r="I65" s="26"/>
      <c r="J65" t="s">
        <v>44</v>
      </c>
      <c r="L65" s="2">
        <f t="shared" ref="L65:L97" si="14">SUM(J65:K65)</f>
        <v>0</v>
      </c>
      <c r="N65">
        <v>1</v>
      </c>
      <c r="O65" s="26"/>
      <c r="Q65" s="26"/>
      <c r="AH65">
        <v>1</v>
      </c>
      <c r="AM65" s="2">
        <f t="shared" si="10"/>
        <v>1</v>
      </c>
      <c r="AN65" s="26"/>
      <c r="AR65" s="2">
        <f t="shared" si="11"/>
        <v>0</v>
      </c>
      <c r="AV65" s="2">
        <f t="shared" si="4"/>
        <v>0</v>
      </c>
      <c r="AZ65" s="2">
        <f t="shared" si="5"/>
        <v>0</v>
      </c>
      <c r="BB65" s="26"/>
      <c r="BF65" s="2">
        <f t="shared" si="6"/>
        <v>0</v>
      </c>
      <c r="BG65" s="2">
        <f t="shared" si="12"/>
        <v>0</v>
      </c>
      <c r="BH65" s="26"/>
      <c r="BI65" s="5"/>
      <c r="BS65" s="2">
        <f t="shared" si="13"/>
        <v>0</v>
      </c>
      <c r="BT65" s="26"/>
      <c r="CC65" s="5"/>
      <c r="CD65" s="2">
        <f t="shared" si="8"/>
        <v>0</v>
      </c>
    </row>
    <row r="66" spans="1:82" customFormat="1" x14ac:dyDescent="0.25">
      <c r="A66" t="s">
        <v>1</v>
      </c>
      <c r="B66" t="s">
        <v>5</v>
      </c>
      <c r="C66" s="1">
        <v>44372</v>
      </c>
      <c r="D66" s="1"/>
      <c r="E66" s="1" t="s">
        <v>47</v>
      </c>
      <c r="F66" s="1"/>
      <c r="G66" s="1"/>
      <c r="H66" t="s">
        <v>35</v>
      </c>
      <c r="I66" s="26"/>
      <c r="J66" t="s">
        <v>44</v>
      </c>
      <c r="L66" s="2">
        <f t="shared" si="14"/>
        <v>0</v>
      </c>
      <c r="N66">
        <v>1</v>
      </c>
      <c r="O66" s="26"/>
      <c r="Q66" s="26"/>
      <c r="AM66" s="2">
        <f t="shared" ref="AM66:AM97" si="15">SUM(R66:AL66)</f>
        <v>0</v>
      </c>
      <c r="AN66" s="26"/>
      <c r="AR66" s="2">
        <f t="shared" ref="AR66:AR97" si="16">SUM(AO66:AQ66)</f>
        <v>0</v>
      </c>
      <c r="AV66" s="2">
        <f t="shared" ref="AV66:AV129" si="17">SUM(AS66:AU66)</f>
        <v>0</v>
      </c>
      <c r="AZ66" s="2">
        <f t="shared" ref="AZ66:AZ129" si="18">SUM(AW66:AY66)</f>
        <v>0</v>
      </c>
      <c r="BB66" s="26"/>
      <c r="BC66">
        <v>1</v>
      </c>
      <c r="BF66" s="2">
        <f t="shared" si="6"/>
        <v>0</v>
      </c>
      <c r="BG66" s="2">
        <f t="shared" ref="BG66:BG80" si="19">SUM(BC66:BE66)</f>
        <v>1</v>
      </c>
      <c r="BH66" s="26"/>
      <c r="BI66" s="5"/>
      <c r="BS66" s="2">
        <f t="shared" si="13"/>
        <v>0</v>
      </c>
      <c r="BT66" s="26"/>
      <c r="BU66">
        <v>1</v>
      </c>
      <c r="BX66">
        <v>2</v>
      </c>
      <c r="CC66" s="5"/>
      <c r="CD66" s="2">
        <f t="shared" si="8"/>
        <v>3</v>
      </c>
    </row>
    <row r="67" spans="1:82" customFormat="1" x14ac:dyDescent="0.25">
      <c r="A67" t="s">
        <v>1</v>
      </c>
      <c r="B67" t="s">
        <v>5</v>
      </c>
      <c r="C67" s="1">
        <v>44372</v>
      </c>
      <c r="D67" s="1"/>
      <c r="E67" s="1" t="s">
        <v>47</v>
      </c>
      <c r="F67" s="1"/>
      <c r="G67" s="1"/>
      <c r="H67" t="s">
        <v>35</v>
      </c>
      <c r="I67" s="26"/>
      <c r="J67" t="s">
        <v>44</v>
      </c>
      <c r="L67" s="2">
        <f t="shared" si="14"/>
        <v>0</v>
      </c>
      <c r="N67">
        <v>3</v>
      </c>
      <c r="O67" s="26"/>
      <c r="Q67" s="26"/>
      <c r="S67">
        <v>1</v>
      </c>
      <c r="AM67" s="2">
        <f t="shared" si="15"/>
        <v>1</v>
      </c>
      <c r="AN67" s="26"/>
      <c r="AR67" s="2">
        <f t="shared" si="16"/>
        <v>0</v>
      </c>
      <c r="AV67" s="2">
        <f t="shared" si="17"/>
        <v>0</v>
      </c>
      <c r="AZ67" s="2">
        <f t="shared" si="18"/>
        <v>0</v>
      </c>
      <c r="BB67" s="26"/>
      <c r="BE67">
        <v>1</v>
      </c>
      <c r="BF67" s="2">
        <f t="shared" ref="BF67:BF80" si="20">AR67+AV67+AZ67</f>
        <v>0</v>
      </c>
      <c r="BG67" s="2">
        <f t="shared" si="19"/>
        <v>1</v>
      </c>
      <c r="BH67" s="26"/>
      <c r="BI67" s="5"/>
      <c r="BS67" s="2">
        <f t="shared" ref="BS67:BS80" si="21">SUM(BI67:BQ67)</f>
        <v>0</v>
      </c>
      <c r="BT67" s="26"/>
      <c r="CB67">
        <v>1</v>
      </c>
      <c r="CC67" s="5"/>
      <c r="CD67" s="2">
        <f t="shared" ref="CD67:CD130" si="22">SUM(BU67:CC67)</f>
        <v>1</v>
      </c>
    </row>
    <row r="68" spans="1:82" customFormat="1" x14ac:dyDescent="0.25">
      <c r="A68" t="s">
        <v>1</v>
      </c>
      <c r="B68" t="s">
        <v>5</v>
      </c>
      <c r="C68" s="1">
        <v>44372</v>
      </c>
      <c r="D68" s="1"/>
      <c r="E68" s="1" t="s">
        <v>47</v>
      </c>
      <c r="F68" s="1"/>
      <c r="G68" s="1"/>
      <c r="H68" t="s">
        <v>35</v>
      </c>
      <c r="I68" s="26"/>
      <c r="J68" t="s">
        <v>44</v>
      </c>
      <c r="L68" s="2">
        <f t="shared" si="14"/>
        <v>0</v>
      </c>
      <c r="N68">
        <v>1</v>
      </c>
      <c r="O68" s="26"/>
      <c r="Q68" s="26"/>
      <c r="AJ68">
        <v>1</v>
      </c>
      <c r="AM68" s="2">
        <f t="shared" si="15"/>
        <v>1</v>
      </c>
      <c r="AN68" s="26"/>
      <c r="AR68" s="2">
        <f t="shared" si="16"/>
        <v>0</v>
      </c>
      <c r="AV68" s="2">
        <f t="shared" si="17"/>
        <v>0</v>
      </c>
      <c r="AZ68" s="2">
        <f t="shared" si="18"/>
        <v>0</v>
      </c>
      <c r="BB68" s="26"/>
      <c r="BE68">
        <v>2</v>
      </c>
      <c r="BF68" s="2">
        <f t="shared" si="20"/>
        <v>0</v>
      </c>
      <c r="BG68" s="2">
        <f t="shared" si="19"/>
        <v>2</v>
      </c>
      <c r="BH68" s="26"/>
      <c r="BI68" s="5"/>
      <c r="BS68" s="2">
        <f t="shared" si="21"/>
        <v>0</v>
      </c>
      <c r="BT68" s="26"/>
      <c r="BX68">
        <v>1</v>
      </c>
      <c r="CC68" s="5"/>
      <c r="CD68" s="2">
        <f t="shared" si="22"/>
        <v>1</v>
      </c>
    </row>
    <row r="69" spans="1:82" customFormat="1" x14ac:dyDescent="0.25">
      <c r="A69" t="s">
        <v>1</v>
      </c>
      <c r="B69" t="s">
        <v>5</v>
      </c>
      <c r="C69" s="1">
        <v>44372</v>
      </c>
      <c r="D69" s="1"/>
      <c r="E69" s="1" t="s">
        <v>47</v>
      </c>
      <c r="F69" s="1"/>
      <c r="G69" s="1"/>
      <c r="H69" t="s">
        <v>35</v>
      </c>
      <c r="I69" s="26"/>
      <c r="J69" t="s">
        <v>44</v>
      </c>
      <c r="L69" s="2">
        <f t="shared" si="14"/>
        <v>0</v>
      </c>
      <c r="N69">
        <v>1</v>
      </c>
      <c r="O69" s="26"/>
      <c r="Q69" s="26"/>
      <c r="AM69" s="2">
        <f t="shared" si="15"/>
        <v>0</v>
      </c>
      <c r="AN69" s="26"/>
      <c r="AR69" s="2">
        <f t="shared" si="16"/>
        <v>0</v>
      </c>
      <c r="AV69" s="2">
        <f t="shared" si="17"/>
        <v>0</v>
      </c>
      <c r="AZ69" s="2">
        <f t="shared" si="18"/>
        <v>0</v>
      </c>
      <c r="BB69" s="26"/>
      <c r="BF69" s="2">
        <f t="shared" si="20"/>
        <v>0</v>
      </c>
      <c r="BG69" s="2">
        <f t="shared" si="19"/>
        <v>0</v>
      </c>
      <c r="BH69" s="26"/>
      <c r="BI69" s="5"/>
      <c r="BS69" s="2">
        <f t="shared" si="21"/>
        <v>0</v>
      </c>
      <c r="BT69" s="26"/>
      <c r="BX69">
        <v>1</v>
      </c>
      <c r="CC69" s="5"/>
      <c r="CD69" s="2">
        <f t="shared" si="22"/>
        <v>1</v>
      </c>
    </row>
    <row r="70" spans="1:82" customFormat="1" x14ac:dyDescent="0.25">
      <c r="A70" t="s">
        <v>1</v>
      </c>
      <c r="B70" t="s">
        <v>5</v>
      </c>
      <c r="C70" s="1">
        <v>44372</v>
      </c>
      <c r="D70" s="1"/>
      <c r="E70" s="1" t="s">
        <v>47</v>
      </c>
      <c r="F70" s="1"/>
      <c r="G70" s="1"/>
      <c r="H70" t="s">
        <v>35</v>
      </c>
      <c r="I70" s="26"/>
      <c r="J70" t="s">
        <v>44</v>
      </c>
      <c r="L70" s="2">
        <f t="shared" si="14"/>
        <v>0</v>
      </c>
      <c r="N70">
        <v>1</v>
      </c>
      <c r="O70" s="26"/>
      <c r="Q70" s="26"/>
      <c r="S70">
        <v>1</v>
      </c>
      <c r="AM70" s="2">
        <f t="shared" si="15"/>
        <v>1</v>
      </c>
      <c r="AN70" s="26"/>
      <c r="AR70" s="2">
        <f t="shared" si="16"/>
        <v>0</v>
      </c>
      <c r="AV70" s="2">
        <f t="shared" si="17"/>
        <v>0</v>
      </c>
      <c r="AZ70" s="2">
        <f t="shared" si="18"/>
        <v>0</v>
      </c>
      <c r="BB70" s="26"/>
      <c r="BC70">
        <v>3</v>
      </c>
      <c r="BF70" s="2">
        <f t="shared" si="20"/>
        <v>0</v>
      </c>
      <c r="BG70" s="2">
        <f t="shared" si="19"/>
        <v>3</v>
      </c>
      <c r="BH70" s="26"/>
      <c r="BI70" s="5"/>
      <c r="BS70" s="2">
        <f t="shared" si="21"/>
        <v>0</v>
      </c>
      <c r="BT70" s="26"/>
      <c r="CC70" s="5"/>
      <c r="CD70" s="2">
        <f t="shared" si="22"/>
        <v>0</v>
      </c>
    </row>
    <row r="71" spans="1:82" customFormat="1" x14ac:dyDescent="0.25">
      <c r="A71" t="s">
        <v>1</v>
      </c>
      <c r="B71" t="s">
        <v>5</v>
      </c>
      <c r="C71" s="1">
        <v>44372</v>
      </c>
      <c r="D71" s="1"/>
      <c r="E71" s="1" t="s">
        <v>47</v>
      </c>
      <c r="F71" s="1"/>
      <c r="G71" s="1"/>
      <c r="H71" t="s">
        <v>35</v>
      </c>
      <c r="I71" s="26"/>
      <c r="J71" t="s">
        <v>44</v>
      </c>
      <c r="L71" s="2">
        <f t="shared" si="14"/>
        <v>0</v>
      </c>
      <c r="N71">
        <v>1</v>
      </c>
      <c r="O71" s="26"/>
      <c r="Q71" s="26"/>
      <c r="AJ71">
        <v>3</v>
      </c>
      <c r="AM71" s="2">
        <f t="shared" si="15"/>
        <v>3</v>
      </c>
      <c r="AN71" s="26"/>
      <c r="AR71" s="2">
        <f t="shared" si="16"/>
        <v>0</v>
      </c>
      <c r="AV71" s="2">
        <f t="shared" si="17"/>
        <v>0</v>
      </c>
      <c r="AZ71" s="2">
        <f t="shared" si="18"/>
        <v>0</v>
      </c>
      <c r="BB71" s="26"/>
      <c r="BC71">
        <v>1</v>
      </c>
      <c r="BF71" s="2">
        <f t="shared" si="20"/>
        <v>0</v>
      </c>
      <c r="BG71" s="2">
        <f t="shared" si="19"/>
        <v>1</v>
      </c>
      <c r="BH71" s="26"/>
      <c r="BI71" s="5"/>
      <c r="BS71" s="2">
        <f t="shared" si="21"/>
        <v>0</v>
      </c>
      <c r="BT71" s="26"/>
      <c r="CC71" s="5"/>
      <c r="CD71" s="2">
        <f t="shared" si="22"/>
        <v>0</v>
      </c>
    </row>
    <row r="72" spans="1:82" customFormat="1" x14ac:dyDescent="0.25">
      <c r="A72" t="s">
        <v>1</v>
      </c>
      <c r="B72" t="s">
        <v>5</v>
      </c>
      <c r="C72" s="1">
        <v>44372</v>
      </c>
      <c r="D72" s="1"/>
      <c r="E72" s="1" t="s">
        <v>47</v>
      </c>
      <c r="F72" s="1"/>
      <c r="G72" s="1"/>
      <c r="H72" t="s">
        <v>35</v>
      </c>
      <c r="I72" s="26"/>
      <c r="J72" t="s">
        <v>44</v>
      </c>
      <c r="L72" s="2">
        <f t="shared" si="14"/>
        <v>0</v>
      </c>
      <c r="N72">
        <v>1</v>
      </c>
      <c r="O72" s="26"/>
      <c r="Q72" s="26"/>
      <c r="AJ72">
        <v>1</v>
      </c>
      <c r="AM72" s="2">
        <f t="shared" si="15"/>
        <v>1</v>
      </c>
      <c r="AN72" s="26"/>
      <c r="AR72" s="2">
        <f t="shared" si="16"/>
        <v>0</v>
      </c>
      <c r="AV72" s="2">
        <f t="shared" si="17"/>
        <v>0</v>
      </c>
      <c r="AZ72" s="2">
        <f t="shared" si="18"/>
        <v>0</v>
      </c>
      <c r="BB72" s="26"/>
      <c r="BC72">
        <v>1</v>
      </c>
      <c r="BF72" s="2">
        <f t="shared" si="20"/>
        <v>0</v>
      </c>
      <c r="BG72" s="2">
        <f t="shared" si="19"/>
        <v>1</v>
      </c>
      <c r="BH72" s="26"/>
      <c r="BI72" s="5"/>
      <c r="BS72" s="2">
        <f t="shared" si="21"/>
        <v>0</v>
      </c>
      <c r="BT72" s="26"/>
      <c r="CC72" s="5"/>
      <c r="CD72" s="2">
        <f t="shared" si="22"/>
        <v>0</v>
      </c>
    </row>
    <row r="73" spans="1:82" customFormat="1" x14ac:dyDescent="0.25">
      <c r="A73" t="s">
        <v>1</v>
      </c>
      <c r="B73" t="s">
        <v>5</v>
      </c>
      <c r="C73" s="1">
        <v>44379</v>
      </c>
      <c r="D73" s="1"/>
      <c r="E73" s="1" t="s">
        <v>51</v>
      </c>
      <c r="F73" s="1"/>
      <c r="G73" s="1"/>
      <c r="H73" t="s">
        <v>35</v>
      </c>
      <c r="I73" s="26"/>
      <c r="J73" t="s">
        <v>44</v>
      </c>
      <c r="K73">
        <v>0</v>
      </c>
      <c r="L73" s="2">
        <f t="shared" si="14"/>
        <v>0</v>
      </c>
      <c r="N73">
        <v>1</v>
      </c>
      <c r="O73" s="26"/>
      <c r="Q73" s="26"/>
      <c r="AM73" s="2">
        <f t="shared" si="15"/>
        <v>0</v>
      </c>
      <c r="AN73" s="26"/>
      <c r="AR73" s="2">
        <f t="shared" si="16"/>
        <v>0</v>
      </c>
      <c r="AV73" s="2">
        <f t="shared" si="17"/>
        <v>0</v>
      </c>
      <c r="AZ73" s="2">
        <f t="shared" si="18"/>
        <v>0</v>
      </c>
      <c r="BB73" s="26"/>
      <c r="BF73" s="2">
        <f t="shared" si="20"/>
        <v>0</v>
      </c>
      <c r="BG73" s="2">
        <f t="shared" si="19"/>
        <v>0</v>
      </c>
      <c r="BH73" s="26"/>
      <c r="BI73" s="5"/>
      <c r="BS73" s="2">
        <f t="shared" si="21"/>
        <v>0</v>
      </c>
      <c r="BT73" s="26"/>
      <c r="CC73" s="5"/>
      <c r="CD73" s="2">
        <f t="shared" si="22"/>
        <v>0</v>
      </c>
    </row>
    <row r="74" spans="1:82" customFormat="1" x14ac:dyDescent="0.25">
      <c r="A74" t="s">
        <v>1</v>
      </c>
      <c r="B74" t="s">
        <v>5</v>
      </c>
      <c r="C74" s="1">
        <v>44379</v>
      </c>
      <c r="D74" s="1"/>
      <c r="E74" s="1" t="s">
        <v>51</v>
      </c>
      <c r="F74" s="1"/>
      <c r="G74" s="1"/>
      <c r="H74" t="s">
        <v>63</v>
      </c>
      <c r="I74" s="26"/>
      <c r="J74" t="s">
        <v>44</v>
      </c>
      <c r="L74" s="2">
        <f t="shared" si="14"/>
        <v>0</v>
      </c>
      <c r="M74">
        <v>1</v>
      </c>
      <c r="N74">
        <v>1</v>
      </c>
      <c r="O74" s="26"/>
      <c r="Q74" s="26"/>
      <c r="AM74" s="2">
        <f t="shared" si="15"/>
        <v>0</v>
      </c>
      <c r="AN74" s="26"/>
      <c r="AR74" s="2">
        <f t="shared" si="16"/>
        <v>0</v>
      </c>
      <c r="AV74" s="2">
        <f t="shared" si="17"/>
        <v>0</v>
      </c>
      <c r="AZ74" s="2">
        <f t="shared" si="18"/>
        <v>0</v>
      </c>
      <c r="BB74" s="26"/>
      <c r="BF74" s="2">
        <f t="shared" si="20"/>
        <v>0</v>
      </c>
      <c r="BG74" s="2">
        <f t="shared" si="19"/>
        <v>0</v>
      </c>
      <c r="BH74" s="26"/>
      <c r="BI74" s="5"/>
      <c r="BS74" s="2">
        <f t="shared" si="21"/>
        <v>0</v>
      </c>
      <c r="BT74" s="26"/>
      <c r="CB74">
        <v>3</v>
      </c>
      <c r="CC74" s="5"/>
      <c r="CD74" s="2">
        <f t="shared" si="22"/>
        <v>3</v>
      </c>
    </row>
    <row r="75" spans="1:82" customFormat="1" x14ac:dyDescent="0.25">
      <c r="A75" t="s">
        <v>1</v>
      </c>
      <c r="B75" t="s">
        <v>5</v>
      </c>
      <c r="C75" s="1">
        <v>44379</v>
      </c>
      <c r="D75" s="1"/>
      <c r="E75" s="1" t="s">
        <v>51</v>
      </c>
      <c r="F75" s="1"/>
      <c r="G75" s="1"/>
      <c r="H75" t="s">
        <v>60</v>
      </c>
      <c r="I75" s="26"/>
      <c r="J75" t="s">
        <v>44</v>
      </c>
      <c r="L75" s="2">
        <f t="shared" si="14"/>
        <v>0</v>
      </c>
      <c r="M75">
        <v>1</v>
      </c>
      <c r="N75">
        <v>1</v>
      </c>
      <c r="O75" s="26"/>
      <c r="Q75" s="26"/>
      <c r="W75">
        <v>1</v>
      </c>
      <c r="AM75" s="2">
        <f t="shared" si="15"/>
        <v>1</v>
      </c>
      <c r="AN75" s="26"/>
      <c r="AR75" s="2">
        <f t="shared" si="16"/>
        <v>0</v>
      </c>
      <c r="AV75" s="2">
        <f t="shared" si="17"/>
        <v>0</v>
      </c>
      <c r="AZ75" s="2">
        <f t="shared" si="18"/>
        <v>0</v>
      </c>
      <c r="BB75" s="26"/>
      <c r="BF75" s="2">
        <f t="shared" si="20"/>
        <v>0</v>
      </c>
      <c r="BG75" s="2">
        <f t="shared" si="19"/>
        <v>0</v>
      </c>
      <c r="BH75" s="26"/>
      <c r="BI75" s="5"/>
      <c r="BQ75">
        <v>1</v>
      </c>
      <c r="BS75" s="2">
        <f t="shared" si="21"/>
        <v>1</v>
      </c>
      <c r="BT75" s="26"/>
      <c r="BZ75">
        <v>1</v>
      </c>
      <c r="CC75" s="5"/>
      <c r="CD75" s="2">
        <f t="shared" si="22"/>
        <v>1</v>
      </c>
    </row>
    <row r="76" spans="1:82" customFormat="1" x14ac:dyDescent="0.25">
      <c r="A76" t="s">
        <v>1</v>
      </c>
      <c r="B76" t="s">
        <v>5</v>
      </c>
      <c r="C76" s="1">
        <v>44379</v>
      </c>
      <c r="D76" s="1"/>
      <c r="E76" s="1" t="s">
        <v>51</v>
      </c>
      <c r="F76" s="1"/>
      <c r="G76" s="1"/>
      <c r="H76" t="s">
        <v>63</v>
      </c>
      <c r="I76" s="26"/>
      <c r="J76" t="s">
        <v>44</v>
      </c>
      <c r="L76" s="2">
        <f t="shared" si="14"/>
        <v>0</v>
      </c>
      <c r="M76">
        <v>1</v>
      </c>
      <c r="N76">
        <v>1</v>
      </c>
      <c r="O76" s="26"/>
      <c r="Q76" s="26"/>
      <c r="AB76">
        <v>1</v>
      </c>
      <c r="AH76">
        <v>1</v>
      </c>
      <c r="AM76" s="2">
        <f t="shared" si="15"/>
        <v>2</v>
      </c>
      <c r="AN76" s="26"/>
      <c r="AR76" s="2">
        <f t="shared" si="16"/>
        <v>0</v>
      </c>
      <c r="AV76" s="2">
        <f t="shared" si="17"/>
        <v>0</v>
      </c>
      <c r="AZ76" s="2">
        <f t="shared" si="18"/>
        <v>0</v>
      </c>
      <c r="BB76" s="26"/>
      <c r="BF76" s="2">
        <f t="shared" si="20"/>
        <v>0</v>
      </c>
      <c r="BG76" s="2">
        <f t="shared" si="19"/>
        <v>0</v>
      </c>
      <c r="BH76" s="26"/>
      <c r="BI76" s="5"/>
      <c r="BS76" s="2">
        <f t="shared" si="21"/>
        <v>0</v>
      </c>
      <c r="BT76" s="26"/>
      <c r="CC76" s="5"/>
      <c r="CD76" s="2">
        <f t="shared" si="22"/>
        <v>0</v>
      </c>
    </row>
    <row r="77" spans="1:82" customFormat="1" x14ac:dyDescent="0.25">
      <c r="A77" t="s">
        <v>1</v>
      </c>
      <c r="B77" t="s">
        <v>5</v>
      </c>
      <c r="C77" s="1">
        <v>44379</v>
      </c>
      <c r="D77" s="1"/>
      <c r="E77" s="1" t="s">
        <v>51</v>
      </c>
      <c r="F77" s="1"/>
      <c r="G77" s="1"/>
      <c r="H77" t="s">
        <v>63</v>
      </c>
      <c r="I77" s="26"/>
      <c r="J77" t="s">
        <v>44</v>
      </c>
      <c r="L77" s="2">
        <f t="shared" si="14"/>
        <v>0</v>
      </c>
      <c r="M77">
        <v>1</v>
      </c>
      <c r="N77">
        <v>1</v>
      </c>
      <c r="O77" s="26"/>
      <c r="Q77" s="26"/>
      <c r="S77">
        <v>3</v>
      </c>
      <c r="AM77" s="2">
        <f t="shared" si="15"/>
        <v>3</v>
      </c>
      <c r="AN77" s="26"/>
      <c r="AR77" s="2">
        <f t="shared" si="16"/>
        <v>0</v>
      </c>
      <c r="AV77" s="2">
        <f t="shared" si="17"/>
        <v>0</v>
      </c>
      <c r="AZ77" s="2">
        <f t="shared" si="18"/>
        <v>0</v>
      </c>
      <c r="BB77" s="26"/>
      <c r="BF77" s="2">
        <f t="shared" si="20"/>
        <v>0</v>
      </c>
      <c r="BG77" s="2">
        <f t="shared" si="19"/>
        <v>0</v>
      </c>
      <c r="BH77" s="26"/>
      <c r="BI77" s="5"/>
      <c r="BS77" s="2">
        <f t="shared" si="21"/>
        <v>0</v>
      </c>
      <c r="BT77" s="26"/>
      <c r="CC77" s="5"/>
      <c r="CD77" s="2">
        <f t="shared" si="22"/>
        <v>0</v>
      </c>
    </row>
    <row r="78" spans="1:82" customFormat="1" x14ac:dyDescent="0.25">
      <c r="A78" t="s">
        <v>1</v>
      </c>
      <c r="B78" t="s">
        <v>5</v>
      </c>
      <c r="C78" s="1">
        <v>44379</v>
      </c>
      <c r="D78" s="1"/>
      <c r="E78" s="1" t="s">
        <v>51</v>
      </c>
      <c r="F78" s="1"/>
      <c r="G78" s="1"/>
      <c r="H78" t="s">
        <v>35</v>
      </c>
      <c r="I78" s="26"/>
      <c r="J78" t="s">
        <v>44</v>
      </c>
      <c r="L78" s="2">
        <f t="shared" si="14"/>
        <v>0</v>
      </c>
      <c r="N78">
        <v>1</v>
      </c>
      <c r="O78" s="26"/>
      <c r="Q78" s="26"/>
      <c r="AM78" s="2">
        <f t="shared" si="15"/>
        <v>0</v>
      </c>
      <c r="AN78" s="26"/>
      <c r="AR78" s="2">
        <f t="shared" si="16"/>
        <v>0</v>
      </c>
      <c r="AV78" s="2">
        <f t="shared" si="17"/>
        <v>0</v>
      </c>
      <c r="AZ78" s="2">
        <f t="shared" si="18"/>
        <v>0</v>
      </c>
      <c r="BB78" s="26"/>
      <c r="BF78" s="2">
        <f t="shared" si="20"/>
        <v>0</v>
      </c>
      <c r="BG78" s="2">
        <f t="shared" si="19"/>
        <v>0</v>
      </c>
      <c r="BH78" s="26"/>
      <c r="BI78" s="5"/>
      <c r="BS78" s="2">
        <f t="shared" si="21"/>
        <v>0</v>
      </c>
      <c r="BT78" s="26"/>
      <c r="BX78">
        <v>1</v>
      </c>
      <c r="CC78" s="5"/>
      <c r="CD78" s="2">
        <f t="shared" si="22"/>
        <v>1</v>
      </c>
    </row>
    <row r="79" spans="1:82" customFormat="1" x14ac:dyDescent="0.25">
      <c r="A79" t="s">
        <v>1</v>
      </c>
      <c r="B79" t="s">
        <v>5</v>
      </c>
      <c r="C79" s="1">
        <v>44379</v>
      </c>
      <c r="D79" s="1"/>
      <c r="E79" s="1" t="s">
        <v>51</v>
      </c>
      <c r="F79" s="1"/>
      <c r="G79" s="1"/>
      <c r="H79" t="s">
        <v>35</v>
      </c>
      <c r="I79" s="26"/>
      <c r="J79" t="s">
        <v>44</v>
      </c>
      <c r="L79" s="2">
        <f t="shared" si="14"/>
        <v>0</v>
      </c>
      <c r="N79">
        <v>1</v>
      </c>
      <c r="O79" s="26"/>
      <c r="Q79" s="26"/>
      <c r="AM79" s="2">
        <f t="shared" si="15"/>
        <v>0</v>
      </c>
      <c r="AN79" s="26"/>
      <c r="AR79" s="2">
        <f t="shared" si="16"/>
        <v>0</v>
      </c>
      <c r="AV79" s="2">
        <f t="shared" si="17"/>
        <v>0</v>
      </c>
      <c r="AZ79" s="2">
        <f t="shared" si="18"/>
        <v>0</v>
      </c>
      <c r="BB79" s="26"/>
      <c r="BF79" s="2">
        <f t="shared" si="20"/>
        <v>0</v>
      </c>
      <c r="BG79" s="2">
        <f t="shared" si="19"/>
        <v>0</v>
      </c>
      <c r="BH79" s="26"/>
      <c r="BI79" s="5"/>
      <c r="BS79" s="2">
        <f t="shared" si="21"/>
        <v>0</v>
      </c>
      <c r="BT79" s="26"/>
      <c r="BX79">
        <v>1</v>
      </c>
      <c r="CC79" s="5"/>
      <c r="CD79" s="2">
        <f t="shared" si="22"/>
        <v>1</v>
      </c>
    </row>
    <row r="80" spans="1:82" customFormat="1" x14ac:dyDescent="0.25">
      <c r="A80" t="s">
        <v>1</v>
      </c>
      <c r="B80" t="s">
        <v>5</v>
      </c>
      <c r="C80" s="1">
        <v>44379</v>
      </c>
      <c r="D80" s="1"/>
      <c r="E80" s="1" t="s">
        <v>51</v>
      </c>
      <c r="F80" s="1"/>
      <c r="G80" s="1"/>
      <c r="H80" t="s">
        <v>35</v>
      </c>
      <c r="I80" s="26"/>
      <c r="J80" t="s">
        <v>44</v>
      </c>
      <c r="L80" s="2">
        <f t="shared" si="14"/>
        <v>0</v>
      </c>
      <c r="N80">
        <v>1</v>
      </c>
      <c r="O80" s="26"/>
      <c r="Q80" s="26"/>
      <c r="AJ80">
        <v>7</v>
      </c>
      <c r="AM80" s="2">
        <f t="shared" si="15"/>
        <v>7</v>
      </c>
      <c r="AN80" s="26"/>
      <c r="AR80" s="2">
        <f t="shared" si="16"/>
        <v>0</v>
      </c>
      <c r="AV80" s="2">
        <f t="shared" si="17"/>
        <v>0</v>
      </c>
      <c r="AZ80" s="2">
        <f t="shared" si="18"/>
        <v>0</v>
      </c>
      <c r="BB80" s="26"/>
      <c r="BD80">
        <v>1</v>
      </c>
      <c r="BE80">
        <v>1</v>
      </c>
      <c r="BF80" s="2">
        <f t="shared" si="20"/>
        <v>0</v>
      </c>
      <c r="BG80" s="2">
        <f t="shared" si="19"/>
        <v>2</v>
      </c>
      <c r="BH80" s="26"/>
      <c r="BI80" s="5"/>
      <c r="BS80" s="2">
        <f t="shared" si="21"/>
        <v>0</v>
      </c>
      <c r="BT80" s="26"/>
      <c r="BX80">
        <v>4</v>
      </c>
      <c r="CC80" s="5"/>
      <c r="CD80" s="2">
        <f t="shared" si="22"/>
        <v>4</v>
      </c>
    </row>
    <row r="81" spans="1:82" customFormat="1" x14ac:dyDescent="0.25">
      <c r="A81" t="s">
        <v>1</v>
      </c>
      <c r="B81" t="s">
        <v>5</v>
      </c>
      <c r="C81" s="1">
        <v>44379</v>
      </c>
      <c r="D81" s="1"/>
      <c r="E81" s="1" t="s">
        <v>51</v>
      </c>
      <c r="F81" s="1"/>
      <c r="G81" s="1"/>
      <c r="H81" t="s">
        <v>35</v>
      </c>
      <c r="I81" s="26"/>
      <c r="L81" s="2"/>
      <c r="O81" s="26"/>
      <c r="Q81" s="26"/>
      <c r="W81">
        <v>1</v>
      </c>
      <c r="AB81">
        <v>1</v>
      </c>
      <c r="AJ81">
        <v>4</v>
      </c>
      <c r="AM81" s="2">
        <f t="shared" si="15"/>
        <v>6</v>
      </c>
      <c r="AN81" s="26"/>
      <c r="AR81" s="2">
        <f t="shared" si="16"/>
        <v>0</v>
      </c>
      <c r="AV81" s="2">
        <f t="shared" si="17"/>
        <v>0</v>
      </c>
      <c r="AZ81" s="2">
        <f t="shared" si="18"/>
        <v>0</v>
      </c>
      <c r="BB81" s="26"/>
      <c r="BC81">
        <v>1</v>
      </c>
      <c r="BE81">
        <v>1</v>
      </c>
      <c r="BF81" s="2"/>
      <c r="BG81" s="2"/>
      <c r="BH81" s="26"/>
      <c r="BI81" s="5"/>
      <c r="BS81" s="2"/>
      <c r="BT81" s="26"/>
      <c r="BX81">
        <v>2</v>
      </c>
      <c r="CC81" s="5"/>
      <c r="CD81" s="2">
        <f t="shared" si="22"/>
        <v>2</v>
      </c>
    </row>
    <row r="82" spans="1:82" customFormat="1" x14ac:dyDescent="0.25">
      <c r="A82" t="s">
        <v>1</v>
      </c>
      <c r="B82" t="s">
        <v>5</v>
      </c>
      <c r="C82" s="1">
        <v>44379</v>
      </c>
      <c r="D82" s="1"/>
      <c r="E82" s="1" t="s">
        <v>51</v>
      </c>
      <c r="F82" s="1"/>
      <c r="G82" s="1"/>
      <c r="H82" t="s">
        <v>35</v>
      </c>
      <c r="I82" s="26"/>
      <c r="J82" t="s">
        <v>44</v>
      </c>
      <c r="L82" s="2">
        <f t="shared" si="14"/>
        <v>0</v>
      </c>
      <c r="N82">
        <v>1</v>
      </c>
      <c r="O82" s="26"/>
      <c r="Q82" s="26"/>
      <c r="AJ82">
        <v>16</v>
      </c>
      <c r="AM82" s="2">
        <f t="shared" si="15"/>
        <v>16</v>
      </c>
      <c r="AN82" s="26"/>
      <c r="AR82" s="2">
        <f t="shared" si="16"/>
        <v>0</v>
      </c>
      <c r="AV82" s="2">
        <f t="shared" si="17"/>
        <v>0</v>
      </c>
      <c r="AZ82" s="2">
        <f t="shared" si="18"/>
        <v>0</v>
      </c>
      <c r="BB82" s="26"/>
      <c r="BE82">
        <v>1</v>
      </c>
      <c r="BF82" s="2">
        <f t="shared" ref="BF82:BF113" si="23">SUM(AO82:BA82)</f>
        <v>0</v>
      </c>
      <c r="BG82" s="2">
        <f t="shared" ref="BG82:BG113" si="24">SUM(BC82:BE82)</f>
        <v>1</v>
      </c>
      <c r="BH82" s="26"/>
      <c r="BI82" s="5"/>
      <c r="BS82" s="2">
        <f>SUM(BI82:BQ82)</f>
        <v>0</v>
      </c>
      <c r="BT82" s="26"/>
      <c r="BX82">
        <v>2</v>
      </c>
      <c r="CC82" s="5"/>
      <c r="CD82" s="2">
        <f t="shared" si="22"/>
        <v>2</v>
      </c>
    </row>
    <row r="83" spans="1:82" customFormat="1" x14ac:dyDescent="0.25">
      <c r="A83" t="s">
        <v>1</v>
      </c>
      <c r="B83" t="s">
        <v>5</v>
      </c>
      <c r="C83" s="1">
        <v>44379</v>
      </c>
      <c r="D83" s="1"/>
      <c r="E83" s="1" t="s">
        <v>51</v>
      </c>
      <c r="F83" s="1"/>
      <c r="G83" s="1"/>
      <c r="H83" t="s">
        <v>35</v>
      </c>
      <c r="I83" s="26"/>
      <c r="J83" t="s">
        <v>44</v>
      </c>
      <c r="L83" s="2">
        <f t="shared" si="14"/>
        <v>0</v>
      </c>
      <c r="N83">
        <v>1</v>
      </c>
      <c r="O83" s="26"/>
      <c r="Q83" s="26"/>
      <c r="AB83">
        <v>1</v>
      </c>
      <c r="AH83">
        <v>1</v>
      </c>
      <c r="AJ83">
        <v>7</v>
      </c>
      <c r="AM83" s="2">
        <f t="shared" si="15"/>
        <v>9</v>
      </c>
      <c r="AN83" s="26"/>
      <c r="AR83" s="2">
        <f t="shared" si="16"/>
        <v>0</v>
      </c>
      <c r="AV83" s="2">
        <f t="shared" si="17"/>
        <v>0</v>
      </c>
      <c r="AZ83" s="2">
        <f t="shared" si="18"/>
        <v>0</v>
      </c>
      <c r="BB83" s="26"/>
      <c r="BF83" s="2">
        <f t="shared" si="23"/>
        <v>0</v>
      </c>
      <c r="BG83" s="2">
        <f t="shared" si="24"/>
        <v>0</v>
      </c>
      <c r="BH83" s="26"/>
      <c r="BI83" s="5"/>
      <c r="BQ83">
        <v>1</v>
      </c>
      <c r="BS83" s="2">
        <f t="shared" ref="BS83:BS131" si="25">SUM(BI83:BQ83)</f>
        <v>1</v>
      </c>
      <c r="BT83" s="26"/>
      <c r="CC83" s="5"/>
      <c r="CD83" s="2">
        <f t="shared" si="22"/>
        <v>0</v>
      </c>
    </row>
    <row r="84" spans="1:82" customFormat="1" x14ac:dyDescent="0.25">
      <c r="A84" t="s">
        <v>1</v>
      </c>
      <c r="B84" t="s">
        <v>5</v>
      </c>
      <c r="C84" s="1">
        <v>44379</v>
      </c>
      <c r="D84" s="1"/>
      <c r="E84" s="1" t="s">
        <v>51</v>
      </c>
      <c r="F84" s="1"/>
      <c r="G84" s="1"/>
      <c r="H84" t="s">
        <v>35</v>
      </c>
      <c r="I84" s="26"/>
      <c r="J84" t="s">
        <v>44</v>
      </c>
      <c r="L84" s="2">
        <f t="shared" si="14"/>
        <v>0</v>
      </c>
      <c r="N84">
        <v>1</v>
      </c>
      <c r="O84" s="26"/>
      <c r="Q84" s="26"/>
      <c r="AJ84">
        <v>5</v>
      </c>
      <c r="AM84" s="2">
        <f t="shared" si="15"/>
        <v>5</v>
      </c>
      <c r="AN84" s="26"/>
      <c r="AR84" s="2">
        <f t="shared" si="16"/>
        <v>0</v>
      </c>
      <c r="AV84" s="2">
        <f t="shared" si="17"/>
        <v>0</v>
      </c>
      <c r="AZ84" s="2">
        <f t="shared" si="18"/>
        <v>0</v>
      </c>
      <c r="BB84" s="26"/>
      <c r="BF84" s="2">
        <f t="shared" si="23"/>
        <v>0</v>
      </c>
      <c r="BG84" s="2">
        <f t="shared" si="24"/>
        <v>0</v>
      </c>
      <c r="BH84" s="26"/>
      <c r="BI84" s="5"/>
      <c r="BS84" s="2">
        <f t="shared" si="25"/>
        <v>0</v>
      </c>
      <c r="BT84" s="26"/>
      <c r="CA84">
        <v>1</v>
      </c>
      <c r="CC84" s="5"/>
      <c r="CD84" s="2">
        <f t="shared" si="22"/>
        <v>1</v>
      </c>
    </row>
    <row r="85" spans="1:82" customFormat="1" x14ac:dyDescent="0.25">
      <c r="A85" t="s">
        <v>1</v>
      </c>
      <c r="B85" t="s">
        <v>5</v>
      </c>
      <c r="C85" s="1">
        <v>44379</v>
      </c>
      <c r="D85" s="1"/>
      <c r="E85" s="1" t="s">
        <v>51</v>
      </c>
      <c r="F85" s="1"/>
      <c r="G85" s="1"/>
      <c r="H85" t="s">
        <v>35</v>
      </c>
      <c r="I85" s="26"/>
      <c r="J85" t="s">
        <v>44</v>
      </c>
      <c r="L85" s="2">
        <f t="shared" si="14"/>
        <v>0</v>
      </c>
      <c r="N85">
        <v>1</v>
      </c>
      <c r="O85" s="26"/>
      <c r="Q85" s="26"/>
      <c r="AB85">
        <v>1</v>
      </c>
      <c r="AJ85">
        <v>7</v>
      </c>
      <c r="AM85" s="2">
        <f t="shared" si="15"/>
        <v>8</v>
      </c>
      <c r="AN85" s="26"/>
      <c r="AR85" s="2">
        <f t="shared" si="16"/>
        <v>0</v>
      </c>
      <c r="AV85" s="2">
        <f t="shared" si="17"/>
        <v>0</v>
      </c>
      <c r="AZ85" s="2">
        <f t="shared" si="18"/>
        <v>0</v>
      </c>
      <c r="BB85" s="26"/>
      <c r="BE85">
        <v>1</v>
      </c>
      <c r="BF85" s="2">
        <f t="shared" si="23"/>
        <v>0</v>
      </c>
      <c r="BG85" s="2">
        <f t="shared" si="24"/>
        <v>1</v>
      </c>
      <c r="BH85" s="26"/>
      <c r="BI85" s="5"/>
      <c r="BS85" s="2">
        <f t="shared" si="25"/>
        <v>0</v>
      </c>
      <c r="BT85" s="26"/>
      <c r="CC85" s="5"/>
      <c r="CD85" s="2">
        <f t="shared" si="22"/>
        <v>0</v>
      </c>
    </row>
    <row r="86" spans="1:82" customFormat="1" x14ac:dyDescent="0.25">
      <c r="A86" t="s">
        <v>1</v>
      </c>
      <c r="B86" t="s">
        <v>5</v>
      </c>
      <c r="C86" s="1">
        <v>44379</v>
      </c>
      <c r="D86" s="1"/>
      <c r="E86" s="1" t="s">
        <v>51</v>
      </c>
      <c r="F86" s="1"/>
      <c r="G86" s="1"/>
      <c r="H86" t="s">
        <v>35</v>
      </c>
      <c r="I86" s="26"/>
      <c r="J86" t="s">
        <v>44</v>
      </c>
      <c r="L86" s="2">
        <f t="shared" si="14"/>
        <v>0</v>
      </c>
      <c r="N86">
        <v>1</v>
      </c>
      <c r="O86" s="26"/>
      <c r="Q86" s="26"/>
      <c r="AJ86">
        <v>3</v>
      </c>
      <c r="AM86" s="2">
        <f t="shared" si="15"/>
        <v>3</v>
      </c>
      <c r="AN86" s="26"/>
      <c r="AR86" s="2">
        <f t="shared" si="16"/>
        <v>0</v>
      </c>
      <c r="AV86" s="2">
        <f t="shared" si="17"/>
        <v>0</v>
      </c>
      <c r="AZ86" s="2">
        <f t="shared" si="18"/>
        <v>0</v>
      </c>
      <c r="BB86" s="26"/>
      <c r="BE86">
        <v>1</v>
      </c>
      <c r="BF86" s="2">
        <f t="shared" si="23"/>
        <v>0</v>
      </c>
      <c r="BG86" s="2">
        <f t="shared" si="24"/>
        <v>1</v>
      </c>
      <c r="BH86" s="26"/>
      <c r="BI86" s="5"/>
      <c r="BP86">
        <v>1</v>
      </c>
      <c r="BS86" s="2">
        <f t="shared" si="25"/>
        <v>1</v>
      </c>
      <c r="BT86" s="26"/>
      <c r="CC86" s="5"/>
      <c r="CD86" s="2">
        <f t="shared" si="22"/>
        <v>0</v>
      </c>
    </row>
    <row r="87" spans="1:82" customFormat="1" x14ac:dyDescent="0.25">
      <c r="A87" t="s">
        <v>1</v>
      </c>
      <c r="B87" t="s">
        <v>5</v>
      </c>
      <c r="C87" s="1">
        <v>44379</v>
      </c>
      <c r="D87" s="1"/>
      <c r="E87" s="1" t="s">
        <v>51</v>
      </c>
      <c r="F87" s="1"/>
      <c r="G87" s="1"/>
      <c r="H87" t="s">
        <v>35</v>
      </c>
      <c r="I87" s="26"/>
      <c r="J87" t="s">
        <v>44</v>
      </c>
      <c r="L87" s="2">
        <f t="shared" si="14"/>
        <v>0</v>
      </c>
      <c r="N87">
        <v>1</v>
      </c>
      <c r="O87" s="26"/>
      <c r="Q87" s="26"/>
      <c r="AH87">
        <v>1</v>
      </c>
      <c r="AM87" s="2">
        <f t="shared" si="15"/>
        <v>1</v>
      </c>
      <c r="AN87" s="26"/>
      <c r="AR87" s="2">
        <f t="shared" si="16"/>
        <v>0</v>
      </c>
      <c r="AV87" s="2">
        <f t="shared" si="17"/>
        <v>0</v>
      </c>
      <c r="AZ87" s="2">
        <f t="shared" si="18"/>
        <v>0</v>
      </c>
      <c r="BB87" s="26"/>
      <c r="BF87" s="2">
        <f t="shared" si="23"/>
        <v>0</v>
      </c>
      <c r="BG87" s="2">
        <f t="shared" si="24"/>
        <v>0</v>
      </c>
      <c r="BH87" s="26"/>
      <c r="BI87" s="5"/>
      <c r="BS87" s="2">
        <f t="shared" si="25"/>
        <v>0</v>
      </c>
      <c r="BT87" s="26"/>
      <c r="CC87" s="5"/>
      <c r="CD87" s="2">
        <f t="shared" si="22"/>
        <v>0</v>
      </c>
    </row>
    <row r="88" spans="1:82" customFormat="1" x14ac:dyDescent="0.25">
      <c r="A88" t="s">
        <v>1</v>
      </c>
      <c r="B88" t="s">
        <v>5</v>
      </c>
      <c r="C88" s="1">
        <v>44386</v>
      </c>
      <c r="D88" s="1"/>
      <c r="E88" s="1" t="s">
        <v>55</v>
      </c>
      <c r="F88" s="1"/>
      <c r="G88" s="1"/>
      <c r="H88" t="s">
        <v>60</v>
      </c>
      <c r="I88" s="26"/>
      <c r="J88">
        <v>0</v>
      </c>
      <c r="L88" s="2">
        <f t="shared" si="14"/>
        <v>0</v>
      </c>
      <c r="M88">
        <v>1</v>
      </c>
      <c r="N88">
        <v>1</v>
      </c>
      <c r="O88" s="26"/>
      <c r="Q88" s="26"/>
      <c r="AM88" s="2">
        <f t="shared" si="15"/>
        <v>0</v>
      </c>
      <c r="AN88" s="26"/>
      <c r="AR88" s="2">
        <f t="shared" si="16"/>
        <v>0</v>
      </c>
      <c r="AV88" s="2">
        <f t="shared" si="17"/>
        <v>0</v>
      </c>
      <c r="AZ88" s="2">
        <f t="shared" si="18"/>
        <v>0</v>
      </c>
      <c r="BB88" s="26"/>
      <c r="BF88" s="2">
        <f t="shared" si="23"/>
        <v>0</v>
      </c>
      <c r="BG88" s="2">
        <f t="shared" si="24"/>
        <v>0</v>
      </c>
      <c r="BH88" s="26"/>
      <c r="BI88" s="5"/>
      <c r="BJ88">
        <v>2</v>
      </c>
      <c r="BS88" s="2">
        <f t="shared" si="25"/>
        <v>2</v>
      </c>
      <c r="BT88" s="26"/>
      <c r="CC88" s="5"/>
      <c r="CD88" s="2">
        <f t="shared" si="22"/>
        <v>0</v>
      </c>
    </row>
    <row r="89" spans="1:82" customFormat="1" x14ac:dyDescent="0.25">
      <c r="A89" t="s">
        <v>1</v>
      </c>
      <c r="B89" t="s">
        <v>5</v>
      </c>
      <c r="C89" s="1">
        <v>44386</v>
      </c>
      <c r="D89" s="1"/>
      <c r="E89" s="1" t="s">
        <v>55</v>
      </c>
      <c r="F89" s="1"/>
      <c r="G89" s="1"/>
      <c r="H89" t="s">
        <v>60</v>
      </c>
      <c r="I89" s="26"/>
      <c r="J89">
        <v>0</v>
      </c>
      <c r="L89" s="2">
        <f t="shared" si="14"/>
        <v>0</v>
      </c>
      <c r="M89">
        <v>1</v>
      </c>
      <c r="N89">
        <v>1</v>
      </c>
      <c r="O89" s="26"/>
      <c r="Q89" s="26"/>
      <c r="AG89">
        <v>1</v>
      </c>
      <c r="AM89" s="2">
        <f t="shared" si="15"/>
        <v>1</v>
      </c>
      <c r="AN89" s="26"/>
      <c r="AR89" s="2">
        <f t="shared" si="16"/>
        <v>0</v>
      </c>
      <c r="AV89" s="2">
        <f t="shared" si="17"/>
        <v>0</v>
      </c>
      <c r="AZ89" s="2">
        <f t="shared" si="18"/>
        <v>0</v>
      </c>
      <c r="BB89" s="26"/>
      <c r="BF89" s="2">
        <f t="shared" si="23"/>
        <v>0</v>
      </c>
      <c r="BG89" s="2">
        <f t="shared" si="24"/>
        <v>0</v>
      </c>
      <c r="BH89" s="26"/>
      <c r="BI89" s="5"/>
      <c r="BS89" s="2">
        <f t="shared" si="25"/>
        <v>0</v>
      </c>
      <c r="BT89" s="26"/>
      <c r="CC89" s="5"/>
      <c r="CD89" s="2">
        <f t="shared" si="22"/>
        <v>0</v>
      </c>
    </row>
    <row r="90" spans="1:82" customFormat="1" x14ac:dyDescent="0.25">
      <c r="A90" t="s">
        <v>1</v>
      </c>
      <c r="B90" t="s">
        <v>5</v>
      </c>
      <c r="C90" s="1">
        <v>44386</v>
      </c>
      <c r="D90" s="1"/>
      <c r="E90" s="1" t="s">
        <v>55</v>
      </c>
      <c r="F90" s="1"/>
      <c r="G90" s="1"/>
      <c r="H90" t="s">
        <v>35</v>
      </c>
      <c r="I90" s="26"/>
      <c r="J90" t="s">
        <v>44</v>
      </c>
      <c r="K90">
        <v>0</v>
      </c>
      <c r="L90" s="2">
        <f t="shared" si="14"/>
        <v>0</v>
      </c>
      <c r="N90">
        <v>1</v>
      </c>
      <c r="O90" s="26"/>
      <c r="Q90" s="26"/>
      <c r="AM90" s="2">
        <f t="shared" si="15"/>
        <v>0</v>
      </c>
      <c r="AN90" s="26"/>
      <c r="AR90" s="2">
        <f t="shared" si="16"/>
        <v>0</v>
      </c>
      <c r="AV90" s="2">
        <f t="shared" si="17"/>
        <v>0</v>
      </c>
      <c r="AZ90" s="2">
        <f t="shared" si="18"/>
        <v>0</v>
      </c>
      <c r="BB90" s="26"/>
      <c r="BF90" s="2">
        <f t="shared" si="23"/>
        <v>0</v>
      </c>
      <c r="BG90" s="2">
        <f t="shared" si="24"/>
        <v>0</v>
      </c>
      <c r="BH90" s="26"/>
      <c r="BI90" s="5"/>
      <c r="BS90" s="2">
        <f t="shared" si="25"/>
        <v>0</v>
      </c>
      <c r="BT90" s="26"/>
      <c r="CC90" s="5"/>
      <c r="CD90" s="2">
        <f t="shared" si="22"/>
        <v>0</v>
      </c>
    </row>
    <row r="91" spans="1:82" customFormat="1" x14ac:dyDescent="0.25">
      <c r="A91" t="s">
        <v>1</v>
      </c>
      <c r="B91" t="s">
        <v>5</v>
      </c>
      <c r="C91" s="1">
        <v>44386</v>
      </c>
      <c r="D91" s="1"/>
      <c r="E91" s="1" t="s">
        <v>55</v>
      </c>
      <c r="F91" s="1"/>
      <c r="G91" s="1"/>
      <c r="H91" t="s">
        <v>35</v>
      </c>
      <c r="I91" s="26"/>
      <c r="J91" t="s">
        <v>44</v>
      </c>
      <c r="L91" s="2">
        <f t="shared" si="14"/>
        <v>0</v>
      </c>
      <c r="N91">
        <v>1</v>
      </c>
      <c r="O91" s="26"/>
      <c r="Q91" s="26"/>
      <c r="AM91" s="2">
        <f t="shared" si="15"/>
        <v>0</v>
      </c>
      <c r="AN91" s="26"/>
      <c r="AR91" s="2">
        <f t="shared" si="16"/>
        <v>0</v>
      </c>
      <c r="AV91" s="2">
        <f t="shared" si="17"/>
        <v>0</v>
      </c>
      <c r="AZ91" s="2">
        <f t="shared" si="18"/>
        <v>0</v>
      </c>
      <c r="BB91" s="26"/>
      <c r="BD91">
        <v>1</v>
      </c>
      <c r="BF91" s="2">
        <f t="shared" si="23"/>
        <v>0</v>
      </c>
      <c r="BG91" s="2">
        <f t="shared" si="24"/>
        <v>1</v>
      </c>
      <c r="BH91" s="26"/>
      <c r="BI91" s="5"/>
      <c r="BS91" s="2">
        <f t="shared" si="25"/>
        <v>0</v>
      </c>
      <c r="BT91" s="26"/>
      <c r="CC91" s="5"/>
      <c r="CD91" s="2">
        <f t="shared" si="22"/>
        <v>0</v>
      </c>
    </row>
    <row r="92" spans="1:82" customFormat="1" x14ac:dyDescent="0.25">
      <c r="A92" t="s">
        <v>1</v>
      </c>
      <c r="B92" t="s">
        <v>5</v>
      </c>
      <c r="C92" s="1">
        <v>44386</v>
      </c>
      <c r="D92" s="1"/>
      <c r="E92" s="1" t="s">
        <v>55</v>
      </c>
      <c r="F92" s="1"/>
      <c r="G92" s="1"/>
      <c r="H92" t="s">
        <v>35</v>
      </c>
      <c r="I92" s="26"/>
      <c r="J92" t="s">
        <v>44</v>
      </c>
      <c r="L92" s="2">
        <f t="shared" si="14"/>
        <v>0</v>
      </c>
      <c r="N92">
        <v>1</v>
      </c>
      <c r="O92" s="26"/>
      <c r="Q92" s="26"/>
      <c r="AM92" s="2">
        <f t="shared" si="15"/>
        <v>0</v>
      </c>
      <c r="AN92" s="26"/>
      <c r="AR92" s="2">
        <f t="shared" si="16"/>
        <v>0</v>
      </c>
      <c r="AV92" s="2">
        <f t="shared" si="17"/>
        <v>0</v>
      </c>
      <c r="AZ92" s="2">
        <f t="shared" si="18"/>
        <v>0</v>
      </c>
      <c r="BB92" s="26"/>
      <c r="BF92" s="2">
        <f t="shared" si="23"/>
        <v>0</v>
      </c>
      <c r="BG92" s="2">
        <f t="shared" si="24"/>
        <v>0</v>
      </c>
      <c r="BH92" s="26"/>
      <c r="BI92" s="5"/>
      <c r="BP92">
        <v>1</v>
      </c>
      <c r="BS92" s="2">
        <f t="shared" si="25"/>
        <v>1</v>
      </c>
      <c r="BT92" s="26"/>
      <c r="CC92" s="5"/>
      <c r="CD92" s="2">
        <f t="shared" si="22"/>
        <v>0</v>
      </c>
    </row>
    <row r="93" spans="1:82" customFormat="1" x14ac:dyDescent="0.25">
      <c r="A93" t="s">
        <v>1</v>
      </c>
      <c r="B93" t="s">
        <v>5</v>
      </c>
      <c r="C93" s="1">
        <v>44386</v>
      </c>
      <c r="D93" s="1"/>
      <c r="E93" s="1" t="s">
        <v>55</v>
      </c>
      <c r="F93" s="1"/>
      <c r="G93" s="1"/>
      <c r="H93" t="s">
        <v>35</v>
      </c>
      <c r="I93" s="26"/>
      <c r="J93" t="s">
        <v>44</v>
      </c>
      <c r="L93" s="2">
        <f t="shared" si="14"/>
        <v>0</v>
      </c>
      <c r="N93">
        <v>12</v>
      </c>
      <c r="O93" s="26"/>
      <c r="Q93" s="26"/>
      <c r="AH93">
        <v>1</v>
      </c>
      <c r="AM93" s="2">
        <f t="shared" si="15"/>
        <v>1</v>
      </c>
      <c r="AN93" s="26"/>
      <c r="AR93" s="2">
        <f t="shared" si="16"/>
        <v>0</v>
      </c>
      <c r="AV93" s="2">
        <f t="shared" si="17"/>
        <v>0</v>
      </c>
      <c r="AZ93" s="2">
        <f t="shared" si="18"/>
        <v>0</v>
      </c>
      <c r="BB93" s="26"/>
      <c r="BF93" s="2">
        <f t="shared" si="23"/>
        <v>0</v>
      </c>
      <c r="BG93" s="2">
        <f t="shared" si="24"/>
        <v>0</v>
      </c>
      <c r="BH93" s="26"/>
      <c r="BI93" s="5"/>
      <c r="BS93" s="2">
        <f t="shared" si="25"/>
        <v>0</v>
      </c>
      <c r="BT93" s="26"/>
      <c r="CC93" s="5"/>
      <c r="CD93" s="2">
        <f t="shared" si="22"/>
        <v>0</v>
      </c>
    </row>
    <row r="94" spans="1:82" customFormat="1" x14ac:dyDescent="0.25">
      <c r="A94" t="s">
        <v>1</v>
      </c>
      <c r="B94" t="s">
        <v>5</v>
      </c>
      <c r="C94" s="1">
        <v>44386</v>
      </c>
      <c r="D94" s="1"/>
      <c r="E94" s="1" t="s">
        <v>55</v>
      </c>
      <c r="F94" s="1"/>
      <c r="G94" s="1"/>
      <c r="H94" t="s">
        <v>35</v>
      </c>
      <c r="I94" s="26"/>
      <c r="J94" t="s">
        <v>44</v>
      </c>
      <c r="L94" s="2">
        <f t="shared" si="14"/>
        <v>0</v>
      </c>
      <c r="N94">
        <v>1</v>
      </c>
      <c r="O94" s="26"/>
      <c r="Q94" s="26"/>
      <c r="AJ94">
        <v>3</v>
      </c>
      <c r="AM94" s="2">
        <f t="shared" si="15"/>
        <v>3</v>
      </c>
      <c r="AN94" s="26"/>
      <c r="AR94" s="2">
        <f t="shared" si="16"/>
        <v>0</v>
      </c>
      <c r="AV94" s="2">
        <f t="shared" si="17"/>
        <v>0</v>
      </c>
      <c r="AZ94" s="2">
        <f t="shared" si="18"/>
        <v>0</v>
      </c>
      <c r="BB94" s="26"/>
      <c r="BE94">
        <v>1</v>
      </c>
      <c r="BF94" s="2">
        <f t="shared" si="23"/>
        <v>0</v>
      </c>
      <c r="BG94" s="2">
        <f t="shared" si="24"/>
        <v>1</v>
      </c>
      <c r="BH94" s="26"/>
      <c r="BI94" s="5"/>
      <c r="BS94" s="2">
        <f t="shared" si="25"/>
        <v>0</v>
      </c>
      <c r="BT94" s="26"/>
      <c r="BX94">
        <v>1</v>
      </c>
      <c r="CC94" s="5"/>
      <c r="CD94" s="2">
        <f t="shared" si="22"/>
        <v>1</v>
      </c>
    </row>
    <row r="95" spans="1:82" customFormat="1" x14ac:dyDescent="0.25">
      <c r="A95" t="s">
        <v>1</v>
      </c>
      <c r="B95" t="s">
        <v>5</v>
      </c>
      <c r="C95" s="1">
        <v>44386</v>
      </c>
      <c r="D95" s="1"/>
      <c r="E95" s="1" t="s">
        <v>55</v>
      </c>
      <c r="F95" s="1"/>
      <c r="G95" s="1"/>
      <c r="H95" t="s">
        <v>35</v>
      </c>
      <c r="I95" s="26"/>
      <c r="J95" t="s">
        <v>44</v>
      </c>
      <c r="L95" s="2">
        <f t="shared" si="14"/>
        <v>0</v>
      </c>
      <c r="N95">
        <v>1</v>
      </c>
      <c r="O95" s="26"/>
      <c r="Q95" s="26"/>
      <c r="AJ95">
        <v>13</v>
      </c>
      <c r="AM95" s="2">
        <f t="shared" si="15"/>
        <v>13</v>
      </c>
      <c r="AN95" s="26"/>
      <c r="AR95" s="2">
        <f t="shared" si="16"/>
        <v>0</v>
      </c>
      <c r="AV95" s="2">
        <f t="shared" si="17"/>
        <v>0</v>
      </c>
      <c r="AZ95" s="2">
        <f t="shared" si="18"/>
        <v>0</v>
      </c>
      <c r="BB95" s="26"/>
      <c r="BE95">
        <v>1</v>
      </c>
      <c r="BF95" s="2">
        <f t="shared" si="23"/>
        <v>0</v>
      </c>
      <c r="BG95" s="2">
        <f t="shared" si="24"/>
        <v>1</v>
      </c>
      <c r="BH95" s="26"/>
      <c r="BI95" s="5"/>
      <c r="BQ95">
        <v>1</v>
      </c>
      <c r="BS95" s="2">
        <f t="shared" si="25"/>
        <v>1</v>
      </c>
      <c r="BT95" s="26"/>
      <c r="BU95">
        <v>1</v>
      </c>
      <c r="BX95">
        <v>10</v>
      </c>
      <c r="CC95" s="5"/>
      <c r="CD95" s="2">
        <f t="shared" si="22"/>
        <v>11</v>
      </c>
    </row>
    <row r="96" spans="1:82" customFormat="1" x14ac:dyDescent="0.25">
      <c r="A96" t="s">
        <v>1</v>
      </c>
      <c r="B96" t="s">
        <v>5</v>
      </c>
      <c r="C96" s="1">
        <v>44386</v>
      </c>
      <c r="D96" s="1"/>
      <c r="E96" s="1" t="s">
        <v>55</v>
      </c>
      <c r="F96" s="1"/>
      <c r="G96" s="1"/>
      <c r="H96" t="s">
        <v>35</v>
      </c>
      <c r="I96" s="26"/>
      <c r="J96" t="s">
        <v>44</v>
      </c>
      <c r="L96" s="2">
        <f t="shared" si="14"/>
        <v>0</v>
      </c>
      <c r="N96">
        <v>1</v>
      </c>
      <c r="O96" s="26"/>
      <c r="Q96" s="26"/>
      <c r="AJ96">
        <v>11</v>
      </c>
      <c r="AM96" s="2">
        <f t="shared" si="15"/>
        <v>11</v>
      </c>
      <c r="AN96" s="26"/>
      <c r="AR96" s="2">
        <f t="shared" si="16"/>
        <v>0</v>
      </c>
      <c r="AV96" s="2">
        <f t="shared" si="17"/>
        <v>0</v>
      </c>
      <c r="AZ96" s="2">
        <f t="shared" si="18"/>
        <v>0</v>
      </c>
      <c r="BB96" s="26"/>
      <c r="BF96" s="2">
        <f t="shared" si="23"/>
        <v>0</v>
      </c>
      <c r="BG96" s="2">
        <f t="shared" si="24"/>
        <v>0</v>
      </c>
      <c r="BH96" s="26"/>
      <c r="BI96" s="5"/>
      <c r="BP96">
        <v>1</v>
      </c>
      <c r="BS96" s="2">
        <f t="shared" si="25"/>
        <v>1</v>
      </c>
      <c r="BT96" s="26"/>
      <c r="BU96">
        <v>1</v>
      </c>
      <c r="BX96">
        <v>20</v>
      </c>
      <c r="BY96">
        <v>1</v>
      </c>
      <c r="CC96" s="5"/>
      <c r="CD96" s="2">
        <f t="shared" si="22"/>
        <v>22</v>
      </c>
    </row>
    <row r="97" spans="1:82" customFormat="1" x14ac:dyDescent="0.25">
      <c r="A97" t="s">
        <v>1</v>
      </c>
      <c r="B97" t="s">
        <v>5</v>
      </c>
      <c r="C97" s="1">
        <v>44386</v>
      </c>
      <c r="D97" s="1"/>
      <c r="E97" s="1" t="s">
        <v>55</v>
      </c>
      <c r="F97" s="1"/>
      <c r="G97" s="1"/>
      <c r="H97" t="s">
        <v>35</v>
      </c>
      <c r="I97" s="26"/>
      <c r="J97" t="s">
        <v>44</v>
      </c>
      <c r="L97" s="2">
        <f t="shared" si="14"/>
        <v>0</v>
      </c>
      <c r="N97">
        <v>1</v>
      </c>
      <c r="O97" s="26"/>
      <c r="Q97" s="26"/>
      <c r="AJ97">
        <v>2</v>
      </c>
      <c r="AM97" s="2">
        <f t="shared" si="15"/>
        <v>2</v>
      </c>
      <c r="AN97" s="26"/>
      <c r="AR97" s="2">
        <f t="shared" si="16"/>
        <v>0</v>
      </c>
      <c r="AV97" s="2">
        <f t="shared" si="17"/>
        <v>0</v>
      </c>
      <c r="AZ97" s="2">
        <f t="shared" si="18"/>
        <v>0</v>
      </c>
      <c r="BB97" s="26"/>
      <c r="BF97" s="2">
        <f t="shared" si="23"/>
        <v>0</v>
      </c>
      <c r="BG97" s="2">
        <f t="shared" si="24"/>
        <v>0</v>
      </c>
      <c r="BH97" s="26"/>
      <c r="BI97" s="5"/>
      <c r="BP97">
        <v>1</v>
      </c>
      <c r="BS97" s="2">
        <f t="shared" si="25"/>
        <v>1</v>
      </c>
      <c r="BT97" s="26"/>
      <c r="BX97">
        <v>10</v>
      </c>
      <c r="CC97" s="5"/>
      <c r="CD97" s="2">
        <f t="shared" si="22"/>
        <v>10</v>
      </c>
    </row>
    <row r="98" spans="1:82" customFormat="1" x14ac:dyDescent="0.25">
      <c r="A98" t="s">
        <v>1</v>
      </c>
      <c r="B98" t="s">
        <v>5</v>
      </c>
      <c r="C98" s="1">
        <v>44386</v>
      </c>
      <c r="D98" s="1"/>
      <c r="E98" s="1" t="s">
        <v>55</v>
      </c>
      <c r="F98" s="1"/>
      <c r="G98" s="1"/>
      <c r="H98" t="s">
        <v>35</v>
      </c>
      <c r="I98" s="26"/>
      <c r="J98" t="s">
        <v>44</v>
      </c>
      <c r="L98" s="2">
        <f t="shared" ref="L98:L125" si="26">SUM(J98:K98)</f>
        <v>0</v>
      </c>
      <c r="N98">
        <v>11</v>
      </c>
      <c r="O98" s="26"/>
      <c r="Q98" s="26"/>
      <c r="W98">
        <v>1</v>
      </c>
      <c r="AM98" s="2">
        <f t="shared" ref="AM98:AM129" si="27">SUM(R98:AL98)</f>
        <v>1</v>
      </c>
      <c r="AN98" s="26"/>
      <c r="AR98" s="2">
        <f t="shared" ref="AR98:AR129" si="28">SUM(AO98:AQ98)</f>
        <v>0</v>
      </c>
      <c r="AV98" s="2">
        <f t="shared" si="17"/>
        <v>0</v>
      </c>
      <c r="AZ98" s="2">
        <f t="shared" si="18"/>
        <v>0</v>
      </c>
      <c r="BB98" s="26"/>
      <c r="BF98" s="2">
        <f t="shared" si="23"/>
        <v>0</v>
      </c>
      <c r="BG98" s="2">
        <f t="shared" si="24"/>
        <v>0</v>
      </c>
      <c r="BH98" s="26"/>
      <c r="BI98" s="5"/>
      <c r="BS98" s="2">
        <f t="shared" si="25"/>
        <v>0</v>
      </c>
      <c r="BT98" s="26"/>
      <c r="CC98" s="5"/>
      <c r="CD98" s="2">
        <f t="shared" si="22"/>
        <v>0</v>
      </c>
    </row>
    <row r="99" spans="1:82" customFormat="1" x14ac:dyDescent="0.25">
      <c r="A99" t="s">
        <v>1</v>
      </c>
      <c r="B99" t="s">
        <v>5</v>
      </c>
      <c r="C99" s="1">
        <v>44386</v>
      </c>
      <c r="D99" s="1"/>
      <c r="E99" s="1" t="s">
        <v>55</v>
      </c>
      <c r="F99" s="1"/>
      <c r="G99" s="1"/>
      <c r="H99" t="s">
        <v>35</v>
      </c>
      <c r="I99" s="26"/>
      <c r="J99" t="s">
        <v>44</v>
      </c>
      <c r="L99" s="2">
        <f t="shared" si="26"/>
        <v>0</v>
      </c>
      <c r="N99">
        <v>4</v>
      </c>
      <c r="O99" s="26"/>
      <c r="Q99" s="26"/>
      <c r="S99">
        <v>1</v>
      </c>
      <c r="AJ99">
        <v>2</v>
      </c>
      <c r="AM99" s="2">
        <f t="shared" si="27"/>
        <v>3</v>
      </c>
      <c r="AN99" s="26"/>
      <c r="AR99" s="2">
        <f t="shared" si="28"/>
        <v>0</v>
      </c>
      <c r="AV99" s="2">
        <f t="shared" si="17"/>
        <v>0</v>
      </c>
      <c r="AZ99" s="2">
        <f t="shared" si="18"/>
        <v>0</v>
      </c>
      <c r="BB99" s="26"/>
      <c r="BE99">
        <v>1</v>
      </c>
      <c r="BF99" s="2">
        <f t="shared" si="23"/>
        <v>0</v>
      </c>
      <c r="BG99" s="2">
        <f t="shared" si="24"/>
        <v>1</v>
      </c>
      <c r="BH99" s="26"/>
      <c r="BI99" s="5"/>
      <c r="BS99" s="2">
        <f t="shared" si="25"/>
        <v>0</v>
      </c>
      <c r="BT99" s="26"/>
      <c r="CC99" s="5"/>
      <c r="CD99" s="2">
        <f t="shared" si="22"/>
        <v>0</v>
      </c>
    </row>
    <row r="100" spans="1:82" customFormat="1" x14ac:dyDescent="0.25">
      <c r="A100" t="s">
        <v>1</v>
      </c>
      <c r="B100" t="s">
        <v>5</v>
      </c>
      <c r="C100" s="1">
        <v>44386</v>
      </c>
      <c r="D100" s="1"/>
      <c r="E100" s="1" t="s">
        <v>55</v>
      </c>
      <c r="F100" s="1"/>
      <c r="G100" s="1"/>
      <c r="H100" t="s">
        <v>35</v>
      </c>
      <c r="I100" s="26"/>
      <c r="J100" t="s">
        <v>44</v>
      </c>
      <c r="L100" s="2">
        <f t="shared" si="26"/>
        <v>0</v>
      </c>
      <c r="O100" s="26"/>
      <c r="Q100" s="26"/>
      <c r="AJ100">
        <v>3</v>
      </c>
      <c r="AM100" s="2">
        <f t="shared" si="27"/>
        <v>3</v>
      </c>
      <c r="AN100" s="26"/>
      <c r="AR100" s="2">
        <f t="shared" si="28"/>
        <v>0</v>
      </c>
      <c r="AV100" s="2">
        <f t="shared" si="17"/>
        <v>0</v>
      </c>
      <c r="AZ100" s="2">
        <f t="shared" si="18"/>
        <v>0</v>
      </c>
      <c r="BB100" s="26"/>
      <c r="BE100">
        <v>1</v>
      </c>
      <c r="BF100" s="2">
        <f t="shared" si="23"/>
        <v>0</v>
      </c>
      <c r="BG100" s="2">
        <f t="shared" si="24"/>
        <v>1</v>
      </c>
      <c r="BH100" s="26"/>
      <c r="BI100" s="5"/>
      <c r="BP100">
        <v>1</v>
      </c>
      <c r="BS100" s="2">
        <f t="shared" si="25"/>
        <v>1</v>
      </c>
      <c r="BT100" s="26"/>
      <c r="BX100">
        <v>3</v>
      </c>
      <c r="CC100" s="5"/>
      <c r="CD100" s="2">
        <f t="shared" si="22"/>
        <v>3</v>
      </c>
    </row>
    <row r="101" spans="1:82" customFormat="1" x14ac:dyDescent="0.25">
      <c r="A101" t="s">
        <v>1</v>
      </c>
      <c r="B101" t="s">
        <v>5</v>
      </c>
      <c r="C101" s="1">
        <v>44386</v>
      </c>
      <c r="D101" s="1"/>
      <c r="E101" s="1" t="s">
        <v>55</v>
      </c>
      <c r="F101" s="1"/>
      <c r="G101" s="1"/>
      <c r="H101" t="s">
        <v>35</v>
      </c>
      <c r="I101" s="26"/>
      <c r="J101" t="s">
        <v>44</v>
      </c>
      <c r="L101" s="2">
        <f t="shared" si="26"/>
        <v>0</v>
      </c>
      <c r="O101" s="26"/>
      <c r="Q101" s="26"/>
      <c r="AJ101">
        <v>10</v>
      </c>
      <c r="AM101" s="2">
        <f t="shared" si="27"/>
        <v>10</v>
      </c>
      <c r="AN101" s="26"/>
      <c r="AR101" s="2">
        <f t="shared" si="28"/>
        <v>0</v>
      </c>
      <c r="AV101" s="2">
        <f t="shared" si="17"/>
        <v>0</v>
      </c>
      <c r="AZ101" s="2">
        <f t="shared" si="18"/>
        <v>0</v>
      </c>
      <c r="BB101" s="26"/>
      <c r="BF101" s="2">
        <f t="shared" si="23"/>
        <v>0</v>
      </c>
      <c r="BG101" s="2">
        <f t="shared" si="24"/>
        <v>0</v>
      </c>
      <c r="BH101" s="26"/>
      <c r="BI101" s="5"/>
      <c r="BP101">
        <v>1</v>
      </c>
      <c r="BS101" s="2">
        <f t="shared" si="25"/>
        <v>1</v>
      </c>
      <c r="BT101" s="26"/>
      <c r="BX101">
        <v>3</v>
      </c>
      <c r="CC101" s="5"/>
      <c r="CD101" s="2">
        <f t="shared" si="22"/>
        <v>3</v>
      </c>
    </row>
    <row r="102" spans="1:82" customFormat="1" x14ac:dyDescent="0.25">
      <c r="A102" t="s">
        <v>1</v>
      </c>
      <c r="B102" t="s">
        <v>5</v>
      </c>
      <c r="C102" s="1">
        <v>44386</v>
      </c>
      <c r="D102" s="1"/>
      <c r="E102" s="1" t="s">
        <v>55</v>
      </c>
      <c r="F102" s="1"/>
      <c r="G102" s="1"/>
      <c r="H102" t="s">
        <v>35</v>
      </c>
      <c r="I102" s="26"/>
      <c r="J102" t="s">
        <v>44</v>
      </c>
      <c r="L102" s="2">
        <f t="shared" si="26"/>
        <v>0</v>
      </c>
      <c r="O102" s="26"/>
      <c r="Q102" s="26"/>
      <c r="AJ102">
        <v>1</v>
      </c>
      <c r="AM102" s="2">
        <f t="shared" si="27"/>
        <v>1</v>
      </c>
      <c r="AN102" s="26"/>
      <c r="AR102" s="2">
        <f t="shared" si="28"/>
        <v>0</v>
      </c>
      <c r="AV102" s="2">
        <f t="shared" si="17"/>
        <v>0</v>
      </c>
      <c r="AZ102" s="2">
        <f t="shared" si="18"/>
        <v>0</v>
      </c>
      <c r="BB102" s="26"/>
      <c r="BF102" s="2">
        <f t="shared" si="23"/>
        <v>0</v>
      </c>
      <c r="BG102" s="2">
        <f t="shared" si="24"/>
        <v>0</v>
      </c>
      <c r="BH102" s="26"/>
      <c r="BI102" s="5"/>
      <c r="BS102" s="2">
        <f t="shared" si="25"/>
        <v>0</v>
      </c>
      <c r="BT102" s="26"/>
      <c r="CC102" s="5"/>
      <c r="CD102" s="2">
        <f t="shared" si="22"/>
        <v>0</v>
      </c>
    </row>
    <row r="103" spans="1:82" customFormat="1" x14ac:dyDescent="0.25">
      <c r="A103" t="s">
        <v>1</v>
      </c>
      <c r="B103" t="s">
        <v>5</v>
      </c>
      <c r="C103" s="1">
        <v>44386</v>
      </c>
      <c r="D103" s="1"/>
      <c r="E103" s="1" t="s">
        <v>55</v>
      </c>
      <c r="F103" s="1"/>
      <c r="G103" s="1"/>
      <c r="H103" t="s">
        <v>35</v>
      </c>
      <c r="I103" s="26"/>
      <c r="J103" t="s">
        <v>44</v>
      </c>
      <c r="L103" s="2">
        <f t="shared" si="26"/>
        <v>0</v>
      </c>
      <c r="O103" s="26"/>
      <c r="Q103" s="26"/>
      <c r="S103">
        <v>1</v>
      </c>
      <c r="AJ103">
        <v>2</v>
      </c>
      <c r="AM103" s="2">
        <f t="shared" si="27"/>
        <v>3</v>
      </c>
      <c r="AN103" s="26"/>
      <c r="AR103" s="2">
        <f t="shared" si="28"/>
        <v>0</v>
      </c>
      <c r="AV103" s="2">
        <f t="shared" si="17"/>
        <v>0</v>
      </c>
      <c r="AZ103" s="2">
        <f t="shared" si="18"/>
        <v>0</v>
      </c>
      <c r="BB103" s="26"/>
      <c r="BF103" s="2">
        <f t="shared" si="23"/>
        <v>0</v>
      </c>
      <c r="BG103" s="2">
        <f t="shared" si="24"/>
        <v>0</v>
      </c>
      <c r="BH103" s="26"/>
      <c r="BI103" s="5"/>
      <c r="BS103" s="2">
        <f t="shared" si="25"/>
        <v>0</v>
      </c>
      <c r="BT103" s="26"/>
      <c r="BX103">
        <v>1</v>
      </c>
      <c r="CC103" s="5"/>
      <c r="CD103" s="2">
        <f t="shared" si="22"/>
        <v>1</v>
      </c>
    </row>
    <row r="104" spans="1:82" customFormat="1" x14ac:dyDescent="0.25">
      <c r="A104" t="s">
        <v>1</v>
      </c>
      <c r="B104" t="s">
        <v>5</v>
      </c>
      <c r="C104" s="1">
        <v>44386</v>
      </c>
      <c r="D104" s="1"/>
      <c r="E104" s="1" t="s">
        <v>55</v>
      </c>
      <c r="F104" s="1"/>
      <c r="G104" s="1"/>
      <c r="H104" t="s">
        <v>35</v>
      </c>
      <c r="I104" s="26"/>
      <c r="J104" t="s">
        <v>44</v>
      </c>
      <c r="L104" s="2">
        <f t="shared" si="26"/>
        <v>0</v>
      </c>
      <c r="O104" s="26"/>
      <c r="Q104" s="26"/>
      <c r="AJ104">
        <v>4</v>
      </c>
      <c r="AM104" s="2">
        <f t="shared" si="27"/>
        <v>4</v>
      </c>
      <c r="AN104" s="26"/>
      <c r="AR104" s="2">
        <f t="shared" si="28"/>
        <v>0</v>
      </c>
      <c r="AV104" s="2">
        <f t="shared" si="17"/>
        <v>0</v>
      </c>
      <c r="AZ104" s="2">
        <f t="shared" si="18"/>
        <v>0</v>
      </c>
      <c r="BB104" s="26"/>
      <c r="BF104" s="2">
        <f t="shared" si="23"/>
        <v>0</v>
      </c>
      <c r="BG104" s="2">
        <f t="shared" si="24"/>
        <v>0</v>
      </c>
      <c r="BH104" s="26"/>
      <c r="BI104" s="5"/>
      <c r="BS104" s="2">
        <f t="shared" si="25"/>
        <v>0</v>
      </c>
      <c r="BT104" s="26"/>
      <c r="BX104">
        <v>3</v>
      </c>
      <c r="CC104" s="5"/>
      <c r="CD104" s="2">
        <f t="shared" si="22"/>
        <v>3</v>
      </c>
    </row>
    <row r="105" spans="1:82" customFormat="1" x14ac:dyDescent="0.25">
      <c r="A105" t="s">
        <v>1</v>
      </c>
      <c r="B105" t="s">
        <v>5</v>
      </c>
      <c r="C105" s="1">
        <v>44414</v>
      </c>
      <c r="D105" s="1"/>
      <c r="E105" s="1" t="s">
        <v>58</v>
      </c>
      <c r="F105" s="1"/>
      <c r="G105" s="1"/>
      <c r="H105" t="s">
        <v>35</v>
      </c>
      <c r="I105" s="26"/>
      <c r="J105" t="s">
        <v>44</v>
      </c>
      <c r="L105" s="2">
        <f t="shared" si="26"/>
        <v>0</v>
      </c>
      <c r="O105" s="26"/>
      <c r="Q105" s="26"/>
      <c r="AM105" s="2">
        <f t="shared" si="27"/>
        <v>0</v>
      </c>
      <c r="AN105" s="26"/>
      <c r="AR105" s="2">
        <f t="shared" si="28"/>
        <v>0</v>
      </c>
      <c r="AV105" s="2">
        <f t="shared" si="17"/>
        <v>0</v>
      </c>
      <c r="AZ105" s="2">
        <f t="shared" si="18"/>
        <v>0</v>
      </c>
      <c r="BB105" s="26"/>
      <c r="BF105" s="2">
        <f t="shared" si="23"/>
        <v>0</v>
      </c>
      <c r="BG105" s="2">
        <f t="shared" si="24"/>
        <v>0</v>
      </c>
      <c r="BH105" s="26"/>
      <c r="BI105" s="5"/>
      <c r="BS105" s="2">
        <f t="shared" si="25"/>
        <v>0</v>
      </c>
      <c r="BT105" s="26"/>
      <c r="CC105" s="5"/>
      <c r="CD105" s="2">
        <f t="shared" si="22"/>
        <v>0</v>
      </c>
    </row>
    <row r="106" spans="1:82" customFormat="1" x14ac:dyDescent="0.25">
      <c r="A106" t="s">
        <v>1</v>
      </c>
      <c r="B106" t="s">
        <v>5</v>
      </c>
      <c r="C106" s="1">
        <v>44414</v>
      </c>
      <c r="D106" s="1"/>
      <c r="E106" s="1" t="s">
        <v>58</v>
      </c>
      <c r="F106" s="1"/>
      <c r="G106" s="1"/>
      <c r="H106" t="s">
        <v>35</v>
      </c>
      <c r="I106" s="26"/>
      <c r="J106" t="s">
        <v>44</v>
      </c>
      <c r="L106" s="2">
        <f t="shared" si="26"/>
        <v>0</v>
      </c>
      <c r="O106" s="26"/>
      <c r="Q106" s="26"/>
      <c r="AM106" s="2">
        <f t="shared" si="27"/>
        <v>0</v>
      </c>
      <c r="AN106" s="26"/>
      <c r="AR106" s="2">
        <f t="shared" si="28"/>
        <v>0</v>
      </c>
      <c r="AV106" s="2">
        <f t="shared" si="17"/>
        <v>0</v>
      </c>
      <c r="AZ106" s="2">
        <f t="shared" si="18"/>
        <v>0</v>
      </c>
      <c r="BB106" s="26"/>
      <c r="BF106" s="2">
        <f t="shared" si="23"/>
        <v>0</v>
      </c>
      <c r="BG106" s="2">
        <f t="shared" si="24"/>
        <v>0</v>
      </c>
      <c r="BH106" s="26"/>
      <c r="BI106" s="5"/>
      <c r="BS106" s="2">
        <f t="shared" si="25"/>
        <v>0</v>
      </c>
      <c r="BT106" s="26"/>
      <c r="BW106">
        <v>1</v>
      </c>
      <c r="BX106">
        <v>1</v>
      </c>
      <c r="CC106" s="5"/>
      <c r="CD106" s="2">
        <f t="shared" si="22"/>
        <v>2</v>
      </c>
    </row>
    <row r="107" spans="1:82" customFormat="1" x14ac:dyDescent="0.25">
      <c r="A107" t="s">
        <v>1</v>
      </c>
      <c r="B107" t="s">
        <v>5</v>
      </c>
      <c r="C107" s="1">
        <v>44414</v>
      </c>
      <c r="D107" s="1"/>
      <c r="E107" s="1" t="s">
        <v>58</v>
      </c>
      <c r="F107" s="1"/>
      <c r="G107" s="1"/>
      <c r="H107" t="s">
        <v>35</v>
      </c>
      <c r="I107" s="26"/>
      <c r="J107" t="s">
        <v>44</v>
      </c>
      <c r="L107" s="2">
        <f t="shared" si="26"/>
        <v>0</v>
      </c>
      <c r="O107" s="26"/>
      <c r="Q107" s="26"/>
      <c r="AM107" s="2">
        <f t="shared" si="27"/>
        <v>0</v>
      </c>
      <c r="AN107" s="26"/>
      <c r="AR107" s="2">
        <f t="shared" si="28"/>
        <v>0</v>
      </c>
      <c r="AV107" s="2">
        <f t="shared" si="17"/>
        <v>0</v>
      </c>
      <c r="AZ107" s="2">
        <f t="shared" si="18"/>
        <v>0</v>
      </c>
      <c r="BB107" s="26"/>
      <c r="BF107" s="2">
        <f t="shared" si="23"/>
        <v>0</v>
      </c>
      <c r="BG107" s="2">
        <f t="shared" si="24"/>
        <v>0</v>
      </c>
      <c r="BH107" s="26"/>
      <c r="BI107" s="5"/>
      <c r="BP107">
        <v>1</v>
      </c>
      <c r="BS107" s="2">
        <f t="shared" si="25"/>
        <v>1</v>
      </c>
      <c r="BT107" s="26"/>
      <c r="BW107">
        <v>1</v>
      </c>
      <c r="CC107" s="5"/>
      <c r="CD107" s="2">
        <f t="shared" si="22"/>
        <v>1</v>
      </c>
    </row>
    <row r="108" spans="1:82" customFormat="1" x14ac:dyDescent="0.25">
      <c r="A108" t="s">
        <v>1</v>
      </c>
      <c r="B108" t="s">
        <v>5</v>
      </c>
      <c r="C108" s="1">
        <v>44414</v>
      </c>
      <c r="D108" s="1"/>
      <c r="E108" s="1" t="s">
        <v>58</v>
      </c>
      <c r="F108" s="1"/>
      <c r="G108" s="1"/>
      <c r="H108" t="s">
        <v>35</v>
      </c>
      <c r="I108" s="26"/>
      <c r="J108" t="s">
        <v>44</v>
      </c>
      <c r="L108" s="2">
        <f t="shared" si="26"/>
        <v>0</v>
      </c>
      <c r="O108" s="26"/>
      <c r="Q108" s="26"/>
      <c r="AK108">
        <v>1</v>
      </c>
      <c r="AM108" s="2">
        <f t="shared" si="27"/>
        <v>1</v>
      </c>
      <c r="AN108" s="26"/>
      <c r="AR108" s="2">
        <f t="shared" si="28"/>
        <v>0</v>
      </c>
      <c r="AV108" s="2">
        <f t="shared" si="17"/>
        <v>0</v>
      </c>
      <c r="AZ108" s="2">
        <f t="shared" si="18"/>
        <v>0</v>
      </c>
      <c r="BB108" s="26"/>
      <c r="BF108" s="2">
        <f t="shared" si="23"/>
        <v>0</v>
      </c>
      <c r="BG108" s="2">
        <f t="shared" si="24"/>
        <v>0</v>
      </c>
      <c r="BH108" s="26"/>
      <c r="BI108" s="5"/>
      <c r="BS108" s="2">
        <f t="shared" si="25"/>
        <v>0</v>
      </c>
      <c r="BT108" s="26"/>
      <c r="CC108" s="5"/>
      <c r="CD108" s="2">
        <f t="shared" si="22"/>
        <v>0</v>
      </c>
    </row>
    <row r="109" spans="1:82" customFormat="1" x14ac:dyDescent="0.25">
      <c r="A109" t="s">
        <v>1</v>
      </c>
      <c r="B109" t="s">
        <v>5</v>
      </c>
      <c r="C109" s="1">
        <v>44414</v>
      </c>
      <c r="D109" s="1"/>
      <c r="E109" s="1" t="s">
        <v>58</v>
      </c>
      <c r="F109" s="1"/>
      <c r="G109" s="1"/>
      <c r="H109" t="s">
        <v>60</v>
      </c>
      <c r="I109" s="26"/>
      <c r="J109">
        <v>0</v>
      </c>
      <c r="L109" s="2">
        <f t="shared" si="26"/>
        <v>0</v>
      </c>
      <c r="M109">
        <v>1</v>
      </c>
      <c r="O109" s="26"/>
      <c r="Q109" s="26"/>
      <c r="AM109" s="2">
        <f t="shared" si="27"/>
        <v>0</v>
      </c>
      <c r="AN109" s="26"/>
      <c r="AR109" s="2">
        <f t="shared" si="28"/>
        <v>0</v>
      </c>
      <c r="AV109" s="2">
        <f t="shared" si="17"/>
        <v>0</v>
      </c>
      <c r="AZ109" s="2">
        <f t="shared" si="18"/>
        <v>0</v>
      </c>
      <c r="BB109" s="26"/>
      <c r="BF109" s="2">
        <f t="shared" si="23"/>
        <v>0</v>
      </c>
      <c r="BG109" s="2">
        <f t="shared" si="24"/>
        <v>0</v>
      </c>
      <c r="BH109" s="26"/>
      <c r="BI109" s="5"/>
      <c r="BJ109">
        <v>1</v>
      </c>
      <c r="BS109" s="2">
        <f t="shared" si="25"/>
        <v>1</v>
      </c>
      <c r="BT109" s="26"/>
      <c r="CC109" s="5"/>
      <c r="CD109" s="2">
        <f t="shared" si="22"/>
        <v>0</v>
      </c>
    </row>
    <row r="110" spans="1:82" customFormat="1" x14ac:dyDescent="0.25">
      <c r="A110" t="s">
        <v>1</v>
      </c>
      <c r="B110" t="s">
        <v>5</v>
      </c>
      <c r="C110" s="1">
        <v>44414</v>
      </c>
      <c r="D110" s="1"/>
      <c r="E110" s="1" t="s">
        <v>58</v>
      </c>
      <c r="F110" s="1"/>
      <c r="G110" s="1"/>
      <c r="H110" t="s">
        <v>60</v>
      </c>
      <c r="I110" s="26"/>
      <c r="J110">
        <v>1</v>
      </c>
      <c r="L110" s="2">
        <f t="shared" si="26"/>
        <v>1</v>
      </c>
      <c r="M110">
        <v>1</v>
      </c>
      <c r="O110" s="26"/>
      <c r="Q110" s="26"/>
      <c r="AM110" s="2">
        <f t="shared" si="27"/>
        <v>0</v>
      </c>
      <c r="AN110" s="26"/>
      <c r="AR110" s="2">
        <f t="shared" si="28"/>
        <v>0</v>
      </c>
      <c r="AS110">
        <v>1</v>
      </c>
      <c r="AV110" s="2">
        <f t="shared" si="17"/>
        <v>1</v>
      </c>
      <c r="AZ110" s="2">
        <f t="shared" si="18"/>
        <v>0</v>
      </c>
      <c r="BB110" s="26"/>
      <c r="BF110" s="2">
        <f t="shared" si="23"/>
        <v>2</v>
      </c>
      <c r="BG110" s="2">
        <f t="shared" si="24"/>
        <v>0</v>
      </c>
      <c r="BH110" s="26"/>
      <c r="BI110" s="5"/>
      <c r="BS110" s="2">
        <f t="shared" si="25"/>
        <v>0</v>
      </c>
      <c r="BT110" s="26"/>
      <c r="CC110" s="5"/>
      <c r="CD110" s="2">
        <f t="shared" si="22"/>
        <v>0</v>
      </c>
    </row>
    <row r="111" spans="1:82" customFormat="1" x14ac:dyDescent="0.25">
      <c r="A111" t="s">
        <v>1</v>
      </c>
      <c r="B111" t="s">
        <v>5</v>
      </c>
      <c r="C111" s="1">
        <v>44414</v>
      </c>
      <c r="D111" s="1"/>
      <c r="E111" s="1" t="s">
        <v>58</v>
      </c>
      <c r="F111" s="1"/>
      <c r="G111" s="1"/>
      <c r="H111" t="s">
        <v>60</v>
      </c>
      <c r="I111" s="26"/>
      <c r="J111">
        <v>0</v>
      </c>
      <c r="L111" s="2">
        <f t="shared" si="26"/>
        <v>0</v>
      </c>
      <c r="M111">
        <v>16</v>
      </c>
      <c r="O111" s="26"/>
      <c r="Q111" s="26"/>
      <c r="AM111" s="2">
        <f t="shared" si="27"/>
        <v>0</v>
      </c>
      <c r="AN111" s="26"/>
      <c r="AR111" s="2">
        <f t="shared" si="28"/>
        <v>0</v>
      </c>
      <c r="AV111" s="2">
        <f t="shared" si="17"/>
        <v>0</v>
      </c>
      <c r="AZ111" s="2">
        <f t="shared" si="18"/>
        <v>0</v>
      </c>
      <c r="BB111" s="26"/>
      <c r="BF111" s="2">
        <f t="shared" si="23"/>
        <v>0</v>
      </c>
      <c r="BG111" s="2">
        <f t="shared" si="24"/>
        <v>0</v>
      </c>
      <c r="BH111" s="26"/>
      <c r="BI111" s="5"/>
      <c r="BS111" s="2">
        <f t="shared" si="25"/>
        <v>0</v>
      </c>
      <c r="BT111" s="26"/>
      <c r="CC111" s="5"/>
      <c r="CD111" s="2">
        <f t="shared" si="22"/>
        <v>0</v>
      </c>
    </row>
    <row r="112" spans="1:82" customFormat="1" x14ac:dyDescent="0.25">
      <c r="A112" t="s">
        <v>1</v>
      </c>
      <c r="B112" t="s">
        <v>5</v>
      </c>
      <c r="C112" s="1">
        <v>44414</v>
      </c>
      <c r="D112" s="1"/>
      <c r="E112" s="1" t="s">
        <v>58</v>
      </c>
      <c r="F112" s="1"/>
      <c r="G112" s="1"/>
      <c r="H112" t="s">
        <v>60</v>
      </c>
      <c r="I112" s="26"/>
      <c r="J112">
        <v>1</v>
      </c>
      <c r="L112" s="2">
        <f t="shared" si="26"/>
        <v>1</v>
      </c>
      <c r="M112">
        <v>1</v>
      </c>
      <c r="O112" s="26"/>
      <c r="Q112" s="26"/>
      <c r="AM112" s="2">
        <f t="shared" si="27"/>
        <v>0</v>
      </c>
      <c r="AN112" s="26"/>
      <c r="AR112" s="2">
        <f t="shared" si="28"/>
        <v>0</v>
      </c>
      <c r="AV112" s="2">
        <f t="shared" si="17"/>
        <v>0</v>
      </c>
      <c r="AZ112" s="2">
        <f t="shared" si="18"/>
        <v>0</v>
      </c>
      <c r="BB112" s="26"/>
      <c r="BF112" s="2">
        <f t="shared" si="23"/>
        <v>0</v>
      </c>
      <c r="BG112" s="2">
        <f t="shared" si="24"/>
        <v>0</v>
      </c>
      <c r="BH112" s="26"/>
      <c r="BI112" s="5"/>
      <c r="BS112" s="2">
        <f t="shared" si="25"/>
        <v>0</v>
      </c>
      <c r="BT112" s="26"/>
      <c r="CC112" s="5"/>
      <c r="CD112" s="2">
        <f t="shared" si="22"/>
        <v>0</v>
      </c>
    </row>
    <row r="113" spans="1:82" customFormat="1" x14ac:dyDescent="0.25">
      <c r="A113" t="s">
        <v>1</v>
      </c>
      <c r="B113" t="s">
        <v>5</v>
      </c>
      <c r="C113" s="1">
        <v>44414</v>
      </c>
      <c r="D113" s="1"/>
      <c r="E113" s="1" t="s">
        <v>58</v>
      </c>
      <c r="F113" s="1"/>
      <c r="G113" s="1"/>
      <c r="H113" t="s">
        <v>60</v>
      </c>
      <c r="I113" s="26"/>
      <c r="J113">
        <v>0</v>
      </c>
      <c r="K113">
        <v>1</v>
      </c>
      <c r="L113" s="2">
        <f t="shared" si="26"/>
        <v>1</v>
      </c>
      <c r="M113">
        <v>1</v>
      </c>
      <c r="O113" s="26"/>
      <c r="Q113" s="26"/>
      <c r="AM113" s="2">
        <f t="shared" si="27"/>
        <v>0</v>
      </c>
      <c r="AN113" s="26"/>
      <c r="AR113" s="2">
        <f t="shared" si="28"/>
        <v>0</v>
      </c>
      <c r="AS113">
        <v>3</v>
      </c>
      <c r="AV113" s="2">
        <f t="shared" si="17"/>
        <v>3</v>
      </c>
      <c r="AZ113" s="2">
        <f t="shared" si="18"/>
        <v>0</v>
      </c>
      <c r="BB113" s="26"/>
      <c r="BF113" s="2">
        <f t="shared" si="23"/>
        <v>6</v>
      </c>
      <c r="BG113" s="2">
        <f t="shared" si="24"/>
        <v>0</v>
      </c>
      <c r="BH113" s="26"/>
      <c r="BI113" s="5"/>
      <c r="BS113" s="2">
        <f t="shared" si="25"/>
        <v>0</v>
      </c>
      <c r="BT113" s="26"/>
      <c r="CC113" s="5"/>
      <c r="CD113" s="2">
        <f t="shared" si="22"/>
        <v>0</v>
      </c>
    </row>
    <row r="114" spans="1:82" customFormat="1" x14ac:dyDescent="0.25">
      <c r="A114" t="s">
        <v>1</v>
      </c>
      <c r="B114" t="s">
        <v>5</v>
      </c>
      <c r="C114" s="1">
        <v>44414</v>
      </c>
      <c r="D114" s="1"/>
      <c r="E114" s="1" t="s">
        <v>58</v>
      </c>
      <c r="F114" s="1"/>
      <c r="G114" s="1"/>
      <c r="H114" t="s">
        <v>60</v>
      </c>
      <c r="I114" s="26"/>
      <c r="J114">
        <v>0</v>
      </c>
      <c r="K114">
        <v>1</v>
      </c>
      <c r="L114" s="2">
        <f t="shared" si="26"/>
        <v>1</v>
      </c>
      <c r="M114">
        <v>1</v>
      </c>
      <c r="O114" s="26"/>
      <c r="Q114" s="26"/>
      <c r="AM114" s="2">
        <f t="shared" si="27"/>
        <v>0</v>
      </c>
      <c r="AN114" s="26"/>
      <c r="AR114" s="2">
        <f t="shared" si="28"/>
        <v>0</v>
      </c>
      <c r="AS114">
        <v>1</v>
      </c>
      <c r="AV114" s="2">
        <f t="shared" si="17"/>
        <v>1</v>
      </c>
      <c r="AZ114" s="2">
        <f t="shared" si="18"/>
        <v>0</v>
      </c>
      <c r="BB114" s="26"/>
      <c r="BF114" s="2">
        <f t="shared" ref="BF114:BF131" si="29">SUM(AO114:BA114)</f>
        <v>2</v>
      </c>
      <c r="BG114" s="2">
        <f t="shared" ref="BG114:BG131" si="30">SUM(BC114:BE114)</f>
        <v>0</v>
      </c>
      <c r="BH114" s="26"/>
      <c r="BI114" s="5"/>
      <c r="BS114" s="2">
        <f t="shared" si="25"/>
        <v>0</v>
      </c>
      <c r="BT114" s="26"/>
      <c r="CC114" s="5"/>
      <c r="CD114" s="2">
        <f t="shared" si="22"/>
        <v>0</v>
      </c>
    </row>
    <row r="115" spans="1:82" customFormat="1" x14ac:dyDescent="0.25">
      <c r="A115" t="s">
        <v>1</v>
      </c>
      <c r="B115" t="s">
        <v>5</v>
      </c>
      <c r="C115" s="1">
        <v>44414</v>
      </c>
      <c r="D115" s="1"/>
      <c r="E115" s="1" t="s">
        <v>58</v>
      </c>
      <c r="F115" s="1"/>
      <c r="G115" s="1"/>
      <c r="H115" t="s">
        <v>60</v>
      </c>
      <c r="I115" s="26"/>
      <c r="J115">
        <v>0</v>
      </c>
      <c r="L115" s="2">
        <f t="shared" si="26"/>
        <v>0</v>
      </c>
      <c r="M115">
        <v>1</v>
      </c>
      <c r="O115" s="26"/>
      <c r="Q115" s="26"/>
      <c r="AH115">
        <v>1</v>
      </c>
      <c r="AM115" s="2">
        <f t="shared" si="27"/>
        <v>1</v>
      </c>
      <c r="AN115" s="26"/>
      <c r="AR115" s="2">
        <f t="shared" si="28"/>
        <v>0</v>
      </c>
      <c r="AV115" s="2">
        <f t="shared" si="17"/>
        <v>0</v>
      </c>
      <c r="AZ115" s="2">
        <f t="shared" si="18"/>
        <v>0</v>
      </c>
      <c r="BB115" s="26"/>
      <c r="BF115" s="2">
        <f t="shared" si="29"/>
        <v>0</v>
      </c>
      <c r="BG115" s="2">
        <f t="shared" si="30"/>
        <v>0</v>
      </c>
      <c r="BH115" s="26"/>
      <c r="BI115" s="5"/>
      <c r="BS115" s="2">
        <f t="shared" si="25"/>
        <v>0</v>
      </c>
      <c r="BT115" s="26"/>
      <c r="CC115" s="5"/>
      <c r="CD115" s="2">
        <f t="shared" si="22"/>
        <v>0</v>
      </c>
    </row>
    <row r="116" spans="1:82" customFormat="1" x14ac:dyDescent="0.25">
      <c r="A116" t="s">
        <v>1</v>
      </c>
      <c r="B116" t="s">
        <v>5</v>
      </c>
      <c r="C116" s="1">
        <v>44414</v>
      </c>
      <c r="D116" s="1"/>
      <c r="E116" s="1" t="s">
        <v>58</v>
      </c>
      <c r="F116" s="1"/>
      <c r="G116" s="1"/>
      <c r="H116" t="s">
        <v>60</v>
      </c>
      <c r="I116" s="26"/>
      <c r="J116">
        <v>0</v>
      </c>
      <c r="L116" s="2">
        <f t="shared" si="26"/>
        <v>0</v>
      </c>
      <c r="M116">
        <v>1</v>
      </c>
      <c r="O116" s="26"/>
      <c r="Q116" s="26"/>
      <c r="W116">
        <v>1</v>
      </c>
      <c r="AM116" s="2">
        <f t="shared" si="27"/>
        <v>1</v>
      </c>
      <c r="AN116" s="26"/>
      <c r="AR116" s="2">
        <f t="shared" si="28"/>
        <v>0</v>
      </c>
      <c r="AV116" s="2">
        <f t="shared" si="17"/>
        <v>0</v>
      </c>
      <c r="AZ116" s="2">
        <f t="shared" si="18"/>
        <v>0</v>
      </c>
      <c r="BB116" s="26"/>
      <c r="BF116" s="2">
        <f t="shared" si="29"/>
        <v>0</v>
      </c>
      <c r="BG116" s="2">
        <f t="shared" si="30"/>
        <v>0</v>
      </c>
      <c r="BH116" s="26"/>
      <c r="BI116" s="5"/>
      <c r="BS116" s="2">
        <f t="shared" si="25"/>
        <v>0</v>
      </c>
      <c r="BT116" s="26"/>
      <c r="CC116" s="5"/>
      <c r="CD116" s="2">
        <f t="shared" si="22"/>
        <v>0</v>
      </c>
    </row>
    <row r="117" spans="1:82" customFormat="1" x14ac:dyDescent="0.25">
      <c r="A117" t="s">
        <v>1</v>
      </c>
      <c r="B117" t="s">
        <v>5</v>
      </c>
      <c r="C117" s="1">
        <v>44425</v>
      </c>
      <c r="D117" s="1"/>
      <c r="E117" s="1" t="s">
        <v>58</v>
      </c>
      <c r="F117" s="1"/>
      <c r="G117" s="1"/>
      <c r="H117" t="s">
        <v>35</v>
      </c>
      <c r="I117" s="26"/>
      <c r="J117" t="s">
        <v>44</v>
      </c>
      <c r="L117" s="2">
        <f t="shared" si="26"/>
        <v>0</v>
      </c>
      <c r="O117" s="26"/>
      <c r="P117">
        <v>2</v>
      </c>
      <c r="Q117" s="26"/>
      <c r="AM117" s="2">
        <f t="shared" si="27"/>
        <v>0</v>
      </c>
      <c r="AN117" s="26"/>
      <c r="AR117" s="2">
        <f t="shared" si="28"/>
        <v>0</v>
      </c>
      <c r="AV117" s="2">
        <f t="shared" si="17"/>
        <v>0</v>
      </c>
      <c r="AZ117" s="2">
        <f t="shared" si="18"/>
        <v>0</v>
      </c>
      <c r="BB117" s="26"/>
      <c r="BF117" s="2">
        <f t="shared" si="29"/>
        <v>0</v>
      </c>
      <c r="BG117" s="2">
        <f t="shared" si="30"/>
        <v>0</v>
      </c>
      <c r="BH117" s="26"/>
      <c r="BI117" s="5"/>
      <c r="BS117" s="2">
        <f t="shared" si="25"/>
        <v>0</v>
      </c>
      <c r="BT117" s="26"/>
      <c r="CC117" s="5"/>
      <c r="CD117" s="2">
        <f t="shared" si="22"/>
        <v>0</v>
      </c>
    </row>
    <row r="118" spans="1:82" customFormat="1" x14ac:dyDescent="0.25">
      <c r="A118" t="s">
        <v>1</v>
      </c>
      <c r="B118" t="s">
        <v>5</v>
      </c>
      <c r="C118" s="1">
        <v>44425</v>
      </c>
      <c r="D118" s="1"/>
      <c r="E118" s="1" t="s">
        <v>58</v>
      </c>
      <c r="F118" s="1"/>
      <c r="G118" s="1"/>
      <c r="H118" t="s">
        <v>35</v>
      </c>
      <c r="I118" s="26"/>
      <c r="J118" t="s">
        <v>44</v>
      </c>
      <c r="L118" s="2">
        <f t="shared" si="26"/>
        <v>0</v>
      </c>
      <c r="O118" s="26"/>
      <c r="Q118" s="26"/>
      <c r="AM118" s="2">
        <f t="shared" si="27"/>
        <v>0</v>
      </c>
      <c r="AN118" s="26"/>
      <c r="AR118" s="2">
        <f t="shared" si="28"/>
        <v>0</v>
      </c>
      <c r="AV118" s="2">
        <f t="shared" si="17"/>
        <v>0</v>
      </c>
      <c r="AZ118" s="2">
        <f t="shared" si="18"/>
        <v>0</v>
      </c>
      <c r="BB118" s="26"/>
      <c r="BF118" s="2">
        <f t="shared" si="29"/>
        <v>0</v>
      </c>
      <c r="BG118" s="2">
        <f t="shared" si="30"/>
        <v>0</v>
      </c>
      <c r="BH118" s="26"/>
      <c r="BI118" s="5"/>
      <c r="BS118" s="2">
        <f t="shared" si="25"/>
        <v>0</v>
      </c>
      <c r="BT118" s="26"/>
      <c r="CC118" s="5"/>
      <c r="CD118" s="2">
        <f t="shared" si="22"/>
        <v>0</v>
      </c>
    </row>
    <row r="119" spans="1:82" customFormat="1" x14ac:dyDescent="0.25">
      <c r="A119" t="s">
        <v>1</v>
      </c>
      <c r="B119" t="s">
        <v>5</v>
      </c>
      <c r="C119" s="1">
        <v>44425</v>
      </c>
      <c r="D119" s="1"/>
      <c r="E119" s="1" t="s">
        <v>58</v>
      </c>
      <c r="F119" s="1"/>
      <c r="G119" s="1"/>
      <c r="H119" t="s">
        <v>35</v>
      </c>
      <c r="I119" s="26"/>
      <c r="J119" t="s">
        <v>44</v>
      </c>
      <c r="L119" s="2">
        <f t="shared" si="26"/>
        <v>0</v>
      </c>
      <c r="O119" s="26"/>
      <c r="Q119" s="26"/>
      <c r="S119">
        <v>1</v>
      </c>
      <c r="Z119">
        <v>2</v>
      </c>
      <c r="AM119" s="2">
        <f t="shared" si="27"/>
        <v>3</v>
      </c>
      <c r="AN119" s="26"/>
      <c r="AR119" s="2">
        <f t="shared" si="28"/>
        <v>0</v>
      </c>
      <c r="AV119" s="2">
        <f t="shared" si="17"/>
        <v>0</v>
      </c>
      <c r="AZ119" s="2">
        <f t="shared" si="18"/>
        <v>0</v>
      </c>
      <c r="BB119" s="26"/>
      <c r="BF119" s="2">
        <f t="shared" si="29"/>
        <v>0</v>
      </c>
      <c r="BG119" s="2">
        <f t="shared" si="30"/>
        <v>0</v>
      </c>
      <c r="BH119" s="26"/>
      <c r="BI119" s="5"/>
      <c r="BP119">
        <v>2</v>
      </c>
      <c r="BS119" s="2">
        <f t="shared" si="25"/>
        <v>2</v>
      </c>
      <c r="BT119" s="26"/>
      <c r="BW119">
        <v>2</v>
      </c>
      <c r="CC119" s="5"/>
      <c r="CD119" s="2">
        <f t="shared" si="22"/>
        <v>2</v>
      </c>
    </row>
    <row r="120" spans="1:82" customFormat="1" x14ac:dyDescent="0.25">
      <c r="A120" t="s">
        <v>1</v>
      </c>
      <c r="B120" t="s">
        <v>5</v>
      </c>
      <c r="C120" s="1">
        <v>44425</v>
      </c>
      <c r="D120" s="1"/>
      <c r="E120" s="1" t="s">
        <v>58</v>
      </c>
      <c r="F120" s="1"/>
      <c r="G120" s="1"/>
      <c r="H120" t="s">
        <v>63</v>
      </c>
      <c r="I120" s="26"/>
      <c r="J120">
        <v>0</v>
      </c>
      <c r="L120" s="2">
        <f t="shared" si="26"/>
        <v>0</v>
      </c>
      <c r="M120">
        <v>8</v>
      </c>
      <c r="O120" s="26"/>
      <c r="Q120" s="26"/>
      <c r="AM120" s="2">
        <f t="shared" si="27"/>
        <v>0</v>
      </c>
      <c r="AN120" s="26"/>
      <c r="AR120" s="2">
        <f t="shared" si="28"/>
        <v>0</v>
      </c>
      <c r="AV120" s="2">
        <f t="shared" si="17"/>
        <v>0</v>
      </c>
      <c r="AZ120" s="2">
        <f t="shared" si="18"/>
        <v>0</v>
      </c>
      <c r="BB120" s="26"/>
      <c r="BF120" s="2">
        <f t="shared" si="29"/>
        <v>0</v>
      </c>
      <c r="BG120" s="2">
        <f t="shared" si="30"/>
        <v>0</v>
      </c>
      <c r="BH120" s="26"/>
      <c r="BI120" s="5"/>
      <c r="BS120" s="2">
        <f t="shared" si="25"/>
        <v>0</v>
      </c>
      <c r="BT120" s="26"/>
      <c r="CD120" s="2">
        <f t="shared" si="22"/>
        <v>0</v>
      </c>
    </row>
    <row r="121" spans="1:82" customFormat="1" x14ac:dyDescent="0.25">
      <c r="A121" t="s">
        <v>1</v>
      </c>
      <c r="B121" t="s">
        <v>5</v>
      </c>
      <c r="C121" s="1">
        <v>44425</v>
      </c>
      <c r="D121" s="1"/>
      <c r="E121" s="1" t="s">
        <v>58</v>
      </c>
      <c r="F121" s="1"/>
      <c r="G121" s="1"/>
      <c r="H121" t="s">
        <v>63</v>
      </c>
      <c r="I121" s="26"/>
      <c r="J121">
        <v>1</v>
      </c>
      <c r="L121" s="2">
        <f t="shared" si="26"/>
        <v>1</v>
      </c>
      <c r="M121">
        <v>1</v>
      </c>
      <c r="O121" s="26"/>
      <c r="Q121" s="26"/>
      <c r="AM121" s="2">
        <f t="shared" si="27"/>
        <v>0</v>
      </c>
      <c r="AN121" s="26"/>
      <c r="AR121" s="2">
        <f t="shared" si="28"/>
        <v>0</v>
      </c>
      <c r="AT121">
        <v>1</v>
      </c>
      <c r="AV121" s="2">
        <f t="shared" si="17"/>
        <v>1</v>
      </c>
      <c r="AZ121" s="2">
        <f t="shared" si="18"/>
        <v>0</v>
      </c>
      <c r="BB121" s="26"/>
      <c r="BF121" s="2">
        <f t="shared" si="29"/>
        <v>2</v>
      </c>
      <c r="BG121" s="2">
        <f t="shared" si="30"/>
        <v>0</v>
      </c>
      <c r="BH121" s="26"/>
      <c r="BI121" s="5"/>
      <c r="BS121" s="2">
        <f t="shared" si="25"/>
        <v>0</v>
      </c>
      <c r="BT121" s="26"/>
      <c r="CD121" s="2">
        <f t="shared" si="22"/>
        <v>0</v>
      </c>
    </row>
    <row r="122" spans="1:82" customFormat="1" x14ac:dyDescent="0.25">
      <c r="A122" t="s">
        <v>1</v>
      </c>
      <c r="B122" t="s">
        <v>5</v>
      </c>
      <c r="C122" s="1">
        <v>44425</v>
      </c>
      <c r="D122" s="1"/>
      <c r="E122" s="1" t="s">
        <v>58</v>
      </c>
      <c r="F122" s="1"/>
      <c r="G122" s="1"/>
      <c r="H122" t="s">
        <v>63</v>
      </c>
      <c r="I122" s="26"/>
      <c r="J122">
        <v>1</v>
      </c>
      <c r="L122" s="2">
        <f t="shared" si="26"/>
        <v>1</v>
      </c>
      <c r="M122">
        <v>1</v>
      </c>
      <c r="O122" s="26"/>
      <c r="Q122" s="26"/>
      <c r="AM122" s="2">
        <f t="shared" si="27"/>
        <v>0</v>
      </c>
      <c r="AN122" s="26"/>
      <c r="AR122" s="2">
        <f t="shared" si="28"/>
        <v>0</v>
      </c>
      <c r="AV122" s="2">
        <f t="shared" si="17"/>
        <v>0</v>
      </c>
      <c r="AY122">
        <v>1</v>
      </c>
      <c r="AZ122" s="2">
        <f t="shared" si="18"/>
        <v>1</v>
      </c>
      <c r="BB122" s="26"/>
      <c r="BF122" s="2">
        <f t="shared" si="29"/>
        <v>2</v>
      </c>
      <c r="BG122" s="2">
        <f t="shared" si="30"/>
        <v>0</v>
      </c>
      <c r="BH122" s="26"/>
      <c r="BI122" s="5"/>
      <c r="BS122" s="2">
        <f t="shared" si="25"/>
        <v>0</v>
      </c>
      <c r="BT122" s="26"/>
      <c r="CD122" s="2">
        <f t="shared" si="22"/>
        <v>0</v>
      </c>
    </row>
    <row r="123" spans="1:82" customFormat="1" x14ac:dyDescent="0.25">
      <c r="A123" t="s">
        <v>1</v>
      </c>
      <c r="B123" t="s">
        <v>5</v>
      </c>
      <c r="C123" s="1">
        <v>44425</v>
      </c>
      <c r="D123" s="1"/>
      <c r="E123" s="1" t="s">
        <v>58</v>
      </c>
      <c r="F123" s="1"/>
      <c r="G123" s="1"/>
      <c r="H123" t="s">
        <v>63</v>
      </c>
      <c r="I123" s="26"/>
      <c r="J123">
        <v>5</v>
      </c>
      <c r="L123" s="2">
        <f t="shared" si="26"/>
        <v>5</v>
      </c>
      <c r="M123">
        <v>5</v>
      </c>
      <c r="O123" s="26"/>
      <c r="Q123" s="26"/>
      <c r="AM123" s="2">
        <f t="shared" si="27"/>
        <v>0</v>
      </c>
      <c r="AN123" s="26"/>
      <c r="AR123" s="2">
        <f t="shared" si="28"/>
        <v>0</v>
      </c>
      <c r="AV123" s="2">
        <f t="shared" si="17"/>
        <v>0</v>
      </c>
      <c r="AZ123" s="2">
        <f t="shared" si="18"/>
        <v>0</v>
      </c>
      <c r="BB123" s="26"/>
      <c r="BF123" s="2">
        <f t="shared" si="29"/>
        <v>0</v>
      </c>
      <c r="BG123" s="2">
        <f t="shared" si="30"/>
        <v>0</v>
      </c>
      <c r="BH123" s="26"/>
      <c r="BI123" s="5"/>
      <c r="BS123" s="2">
        <f t="shared" si="25"/>
        <v>0</v>
      </c>
      <c r="BT123" s="26"/>
      <c r="CD123" s="2">
        <f t="shared" si="22"/>
        <v>0</v>
      </c>
    </row>
    <row r="124" spans="1:82" customFormat="1" x14ac:dyDescent="0.25">
      <c r="A124" t="s">
        <v>1</v>
      </c>
      <c r="B124" t="s">
        <v>5</v>
      </c>
      <c r="C124" s="1">
        <v>44425</v>
      </c>
      <c r="D124" s="1"/>
      <c r="E124" s="1" t="s">
        <v>58</v>
      </c>
      <c r="F124" s="1"/>
      <c r="G124" s="1"/>
      <c r="H124" t="s">
        <v>63</v>
      </c>
      <c r="I124" s="26"/>
      <c r="J124">
        <v>1</v>
      </c>
      <c r="L124" s="2">
        <f t="shared" si="26"/>
        <v>1</v>
      </c>
      <c r="M124">
        <v>1</v>
      </c>
      <c r="O124" s="26"/>
      <c r="Q124" s="26"/>
      <c r="AM124" s="2">
        <f t="shared" si="27"/>
        <v>0</v>
      </c>
      <c r="AN124" s="26"/>
      <c r="AR124" s="2">
        <f t="shared" si="28"/>
        <v>0</v>
      </c>
      <c r="AT124">
        <v>1</v>
      </c>
      <c r="AV124" s="2">
        <f t="shared" si="17"/>
        <v>1</v>
      </c>
      <c r="AZ124" s="2">
        <f t="shared" si="18"/>
        <v>0</v>
      </c>
      <c r="BB124" s="26"/>
      <c r="BF124" s="2">
        <f t="shared" si="29"/>
        <v>2</v>
      </c>
      <c r="BG124" s="2">
        <f t="shared" si="30"/>
        <v>0</v>
      </c>
      <c r="BH124" s="26"/>
      <c r="BI124" s="5"/>
      <c r="BS124" s="2">
        <f t="shared" si="25"/>
        <v>0</v>
      </c>
      <c r="BT124" s="26"/>
      <c r="CD124" s="2">
        <f t="shared" si="22"/>
        <v>0</v>
      </c>
    </row>
    <row r="125" spans="1:82" customFormat="1" x14ac:dyDescent="0.25">
      <c r="A125" t="s">
        <v>1</v>
      </c>
      <c r="B125" t="s">
        <v>5</v>
      </c>
      <c r="C125" s="1">
        <v>44425</v>
      </c>
      <c r="D125" s="1"/>
      <c r="E125" s="1" t="s">
        <v>58</v>
      </c>
      <c r="F125" s="1"/>
      <c r="G125" s="1"/>
      <c r="H125" t="s">
        <v>63</v>
      </c>
      <c r="I125" s="26"/>
      <c r="J125">
        <v>0</v>
      </c>
      <c r="L125" s="2">
        <f t="shared" si="26"/>
        <v>0</v>
      </c>
      <c r="M125">
        <v>1</v>
      </c>
      <c r="O125" s="26"/>
      <c r="Q125" s="26"/>
      <c r="AM125" s="2">
        <f t="shared" si="27"/>
        <v>0</v>
      </c>
      <c r="AN125" s="26"/>
      <c r="AR125" s="2">
        <f t="shared" si="28"/>
        <v>0</v>
      </c>
      <c r="AV125" s="2">
        <f t="shared" si="17"/>
        <v>0</v>
      </c>
      <c r="AY125">
        <v>1</v>
      </c>
      <c r="AZ125" s="2">
        <f t="shared" si="18"/>
        <v>1</v>
      </c>
      <c r="BB125" s="26"/>
      <c r="BF125" s="2">
        <f t="shared" si="29"/>
        <v>2</v>
      </c>
      <c r="BG125" s="2">
        <f t="shared" si="30"/>
        <v>0</v>
      </c>
      <c r="BH125" s="26"/>
      <c r="BI125" s="5"/>
      <c r="BS125" s="2">
        <f t="shared" si="25"/>
        <v>0</v>
      </c>
      <c r="BT125" s="26"/>
      <c r="CD125" s="2">
        <f t="shared" si="22"/>
        <v>0</v>
      </c>
    </row>
    <row r="126" spans="1:82" customFormat="1" x14ac:dyDescent="0.25">
      <c r="A126" t="s">
        <v>1</v>
      </c>
      <c r="B126" t="s">
        <v>5</v>
      </c>
      <c r="C126" s="1">
        <v>44349</v>
      </c>
      <c r="D126" s="1"/>
      <c r="E126" s="1" t="s">
        <v>129</v>
      </c>
      <c r="F126" s="1"/>
      <c r="G126" s="1"/>
      <c r="H126" t="s">
        <v>35</v>
      </c>
      <c r="I126" s="26"/>
      <c r="J126" t="s">
        <v>44</v>
      </c>
      <c r="L126" s="2"/>
      <c r="N126">
        <v>7</v>
      </c>
      <c r="O126" s="26"/>
      <c r="Q126" s="26"/>
      <c r="S126">
        <v>1</v>
      </c>
      <c r="AM126" s="2">
        <f t="shared" si="27"/>
        <v>1</v>
      </c>
      <c r="AN126" s="26"/>
      <c r="AR126" s="2">
        <f t="shared" si="28"/>
        <v>0</v>
      </c>
      <c r="AV126" s="2">
        <f t="shared" si="17"/>
        <v>0</v>
      </c>
      <c r="AZ126" s="2">
        <f t="shared" si="18"/>
        <v>0</v>
      </c>
      <c r="BB126" s="26"/>
      <c r="BF126" s="2">
        <f t="shared" si="29"/>
        <v>0</v>
      </c>
      <c r="BG126" s="2">
        <f t="shared" si="30"/>
        <v>0</v>
      </c>
      <c r="BH126" s="26"/>
      <c r="BI126" s="5"/>
      <c r="BS126" s="2">
        <f t="shared" si="25"/>
        <v>0</v>
      </c>
      <c r="BT126" s="26"/>
      <c r="CD126" s="2">
        <f t="shared" si="22"/>
        <v>0</v>
      </c>
    </row>
    <row r="127" spans="1:82" customFormat="1" x14ac:dyDescent="0.25">
      <c r="A127" t="s">
        <v>1</v>
      </c>
      <c r="B127" t="s">
        <v>5</v>
      </c>
      <c r="C127" s="1">
        <v>44349</v>
      </c>
      <c r="D127" s="1"/>
      <c r="E127" s="1" t="s">
        <v>129</v>
      </c>
      <c r="F127" s="1"/>
      <c r="G127" s="1"/>
      <c r="H127" t="s">
        <v>35</v>
      </c>
      <c r="I127" s="26"/>
      <c r="J127" t="s">
        <v>44</v>
      </c>
      <c r="L127" s="2"/>
      <c r="N127">
        <v>3</v>
      </c>
      <c r="O127" s="26"/>
      <c r="Q127" s="26"/>
      <c r="AM127" s="2">
        <f t="shared" si="27"/>
        <v>0</v>
      </c>
      <c r="AN127" s="26"/>
      <c r="AP127">
        <v>1</v>
      </c>
      <c r="AR127" s="2">
        <f t="shared" si="28"/>
        <v>1</v>
      </c>
      <c r="AV127" s="2">
        <f t="shared" si="17"/>
        <v>0</v>
      </c>
      <c r="AZ127" s="2">
        <f t="shared" si="18"/>
        <v>0</v>
      </c>
      <c r="BB127" s="26"/>
      <c r="BF127" s="2">
        <f t="shared" si="29"/>
        <v>2</v>
      </c>
      <c r="BG127" s="2">
        <f t="shared" si="30"/>
        <v>0</v>
      </c>
      <c r="BH127" s="26"/>
      <c r="BI127" s="5"/>
      <c r="BS127" s="2">
        <f t="shared" si="25"/>
        <v>0</v>
      </c>
      <c r="BT127" s="26"/>
      <c r="CD127" s="2">
        <f t="shared" si="22"/>
        <v>0</v>
      </c>
    </row>
    <row r="128" spans="1:82" customFormat="1" x14ac:dyDescent="0.25">
      <c r="A128" t="s">
        <v>1</v>
      </c>
      <c r="B128" t="s">
        <v>5</v>
      </c>
      <c r="C128" s="1">
        <v>44349</v>
      </c>
      <c r="D128" s="1"/>
      <c r="E128" s="1" t="s">
        <v>129</v>
      </c>
      <c r="F128" s="1"/>
      <c r="G128" s="1"/>
      <c r="H128" t="s">
        <v>35</v>
      </c>
      <c r="I128" s="26"/>
      <c r="J128" t="s">
        <v>44</v>
      </c>
      <c r="L128" s="2"/>
      <c r="N128">
        <v>5</v>
      </c>
      <c r="O128" s="26"/>
      <c r="Q128" s="26"/>
      <c r="AJ128">
        <v>1</v>
      </c>
      <c r="AM128" s="2">
        <f t="shared" si="27"/>
        <v>1</v>
      </c>
      <c r="AN128" s="26"/>
      <c r="AR128" s="2">
        <f t="shared" si="28"/>
        <v>0</v>
      </c>
      <c r="AV128" s="2">
        <f t="shared" si="17"/>
        <v>0</v>
      </c>
      <c r="AZ128" s="2">
        <f t="shared" si="18"/>
        <v>0</v>
      </c>
      <c r="BB128" s="26"/>
      <c r="BF128" s="2">
        <f t="shared" si="29"/>
        <v>0</v>
      </c>
      <c r="BG128" s="2">
        <f t="shared" si="30"/>
        <v>0</v>
      </c>
      <c r="BH128" s="26"/>
      <c r="BI128" s="5"/>
      <c r="BS128" s="2">
        <f t="shared" si="25"/>
        <v>0</v>
      </c>
      <c r="BT128" s="26"/>
      <c r="BY128">
        <v>1</v>
      </c>
      <c r="CD128" s="2">
        <f t="shared" si="22"/>
        <v>1</v>
      </c>
    </row>
    <row r="129" spans="1:82" customFormat="1" x14ac:dyDescent="0.25">
      <c r="A129" t="s">
        <v>1</v>
      </c>
      <c r="B129" t="s">
        <v>5</v>
      </c>
      <c r="C129" s="1">
        <v>44349</v>
      </c>
      <c r="D129" s="1"/>
      <c r="E129" s="1" t="s">
        <v>129</v>
      </c>
      <c r="F129" s="1"/>
      <c r="G129" s="1"/>
      <c r="H129" t="s">
        <v>35</v>
      </c>
      <c r="I129" s="26"/>
      <c r="J129" t="s">
        <v>44</v>
      </c>
      <c r="L129" s="2"/>
      <c r="N129">
        <v>2</v>
      </c>
      <c r="O129" s="26"/>
      <c r="Q129" s="26"/>
      <c r="S129">
        <v>1</v>
      </c>
      <c r="AM129" s="2">
        <f t="shared" si="27"/>
        <v>1</v>
      </c>
      <c r="AN129" s="26"/>
      <c r="AR129" s="2">
        <f t="shared" si="28"/>
        <v>0</v>
      </c>
      <c r="AV129" s="2">
        <f t="shared" si="17"/>
        <v>0</v>
      </c>
      <c r="AZ129" s="2">
        <f t="shared" si="18"/>
        <v>0</v>
      </c>
      <c r="BB129" s="26"/>
      <c r="BF129" s="2">
        <f t="shared" si="29"/>
        <v>0</v>
      </c>
      <c r="BG129" s="2">
        <f t="shared" si="30"/>
        <v>0</v>
      </c>
      <c r="BH129" s="26"/>
      <c r="BI129" s="5"/>
      <c r="BN129">
        <v>1</v>
      </c>
      <c r="BS129" s="2">
        <f t="shared" si="25"/>
        <v>1</v>
      </c>
      <c r="BT129" s="26"/>
      <c r="CD129" s="2">
        <f t="shared" si="22"/>
        <v>0</v>
      </c>
    </row>
    <row r="130" spans="1:82" customFormat="1" x14ac:dyDescent="0.25">
      <c r="A130" t="s">
        <v>1</v>
      </c>
      <c r="B130" t="s">
        <v>5</v>
      </c>
      <c r="C130" s="1">
        <v>44349</v>
      </c>
      <c r="D130" s="1"/>
      <c r="E130" s="1" t="s">
        <v>129</v>
      </c>
      <c r="F130" s="1"/>
      <c r="G130" s="1"/>
      <c r="H130" t="s">
        <v>35</v>
      </c>
      <c r="I130" s="26"/>
      <c r="J130" t="s">
        <v>44</v>
      </c>
      <c r="L130" s="2"/>
      <c r="N130">
        <v>17</v>
      </c>
      <c r="O130" s="26"/>
      <c r="Q130" s="26"/>
      <c r="AG130">
        <v>1</v>
      </c>
      <c r="AJ130">
        <v>1</v>
      </c>
      <c r="AM130" s="2">
        <f t="shared" ref="AM130:AM131" si="31">SUM(R130:AL130)</f>
        <v>2</v>
      </c>
      <c r="AN130" s="26"/>
      <c r="AR130" s="2">
        <f t="shared" ref="AR130:AR161" si="32">SUM(AO130:AQ130)</f>
        <v>0</v>
      </c>
      <c r="AV130" s="2">
        <f t="shared" ref="AV130:AV131" si="33">SUM(AS130:AU130)</f>
        <v>0</v>
      </c>
      <c r="AZ130" s="2">
        <f t="shared" ref="AZ130:AZ131" si="34">SUM(AW130:AY130)</f>
        <v>0</v>
      </c>
      <c r="BB130" s="26"/>
      <c r="BF130" s="2">
        <f t="shared" si="29"/>
        <v>0</v>
      </c>
      <c r="BG130" s="2">
        <f t="shared" si="30"/>
        <v>0</v>
      </c>
      <c r="BH130" s="26"/>
      <c r="BI130" s="5"/>
      <c r="BS130" s="2">
        <f t="shared" si="25"/>
        <v>0</v>
      </c>
      <c r="BT130" s="26"/>
      <c r="CD130" s="2">
        <f t="shared" si="22"/>
        <v>0</v>
      </c>
    </row>
    <row r="131" spans="1:82" customFormat="1" x14ac:dyDescent="0.25">
      <c r="A131" t="s">
        <v>1</v>
      </c>
      <c r="B131" t="s">
        <v>5</v>
      </c>
      <c r="C131" s="1">
        <v>44349</v>
      </c>
      <c r="D131" s="1"/>
      <c r="E131" s="1" t="s">
        <v>129</v>
      </c>
      <c r="F131" s="1"/>
      <c r="G131" s="1"/>
      <c r="H131" t="s">
        <v>35</v>
      </c>
      <c r="I131" s="26"/>
      <c r="J131" t="s">
        <v>44</v>
      </c>
      <c r="L131" s="2"/>
      <c r="N131">
        <v>6</v>
      </c>
      <c r="O131" s="26"/>
      <c r="Q131" s="26"/>
      <c r="AA131">
        <v>2</v>
      </c>
      <c r="AJ131">
        <v>1</v>
      </c>
      <c r="AM131" s="2">
        <f t="shared" si="31"/>
        <v>3</v>
      </c>
      <c r="AN131" s="26"/>
      <c r="AR131" s="2">
        <f t="shared" si="32"/>
        <v>0</v>
      </c>
      <c r="AV131" s="2">
        <f t="shared" si="33"/>
        <v>0</v>
      </c>
      <c r="AZ131" s="2">
        <f t="shared" si="34"/>
        <v>0</v>
      </c>
      <c r="BB131" s="26"/>
      <c r="BE131">
        <v>1</v>
      </c>
      <c r="BF131" s="2">
        <f t="shared" si="29"/>
        <v>0</v>
      </c>
      <c r="BG131" s="2">
        <f t="shared" si="30"/>
        <v>1</v>
      </c>
      <c r="BH131" s="26"/>
      <c r="BI131" s="5"/>
      <c r="BS131" s="2">
        <f t="shared" si="25"/>
        <v>0</v>
      </c>
      <c r="BT131" s="26"/>
      <c r="CD131" s="2">
        <f t="shared" ref="CD131" si="35">SUM(BU131:CC131)</f>
        <v>0</v>
      </c>
    </row>
  </sheetData>
  <autoFilter ref="A1:CQ131">
    <sortState ref="A2:BI125">
      <sortCondition ref="C1:C12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78"/>
  <sheetViews>
    <sheetView tabSelected="1" topLeftCell="A64" zoomScale="90" zoomScaleNormal="90" workbookViewId="0">
      <selection activeCell="R78" sqref="R78"/>
    </sheetView>
  </sheetViews>
  <sheetFormatPr baseColWidth="10" defaultRowHeight="15" x14ac:dyDescent="0.25"/>
  <cols>
    <col min="1" max="1" width="17.5703125" customWidth="1"/>
    <col min="2" max="2" width="21.140625" customWidth="1"/>
  </cols>
  <sheetData>
    <row r="1" spans="1:8" x14ac:dyDescent="0.25">
      <c r="A1" s="6" t="s">
        <v>69</v>
      </c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t="s">
        <v>70</v>
      </c>
      <c r="B4" t="s">
        <v>72</v>
      </c>
      <c r="C4" t="s">
        <v>75</v>
      </c>
      <c r="D4" t="s">
        <v>73</v>
      </c>
    </row>
    <row r="5" spans="1:8" hidden="1" x14ac:dyDescent="0.25">
      <c r="A5" t="s">
        <v>71</v>
      </c>
      <c r="B5" s="2" t="s">
        <v>4</v>
      </c>
      <c r="C5" t="s">
        <v>44</v>
      </c>
      <c r="D5" s="2">
        <v>600</v>
      </c>
    </row>
    <row r="6" spans="1:8" hidden="1" x14ac:dyDescent="0.25">
      <c r="A6" t="s">
        <v>71</v>
      </c>
      <c r="B6" s="2" t="s">
        <v>22</v>
      </c>
      <c r="D6" s="2">
        <v>243</v>
      </c>
    </row>
    <row r="7" spans="1:8" hidden="1" x14ac:dyDescent="0.25">
      <c r="A7" t="s">
        <v>71</v>
      </c>
      <c r="B7" s="2" t="s">
        <v>65</v>
      </c>
      <c r="C7" t="s">
        <v>76</v>
      </c>
      <c r="D7" s="2">
        <v>211</v>
      </c>
    </row>
    <row r="8" spans="1:8" x14ac:dyDescent="0.25">
      <c r="A8" t="s">
        <v>74</v>
      </c>
      <c r="B8" t="s">
        <v>14</v>
      </c>
      <c r="C8" t="s">
        <v>76</v>
      </c>
      <c r="D8">
        <v>1</v>
      </c>
    </row>
    <row r="9" spans="1:8" x14ac:dyDescent="0.25">
      <c r="A9" t="s">
        <v>74</v>
      </c>
      <c r="B9" t="s">
        <v>27</v>
      </c>
      <c r="C9" t="s">
        <v>76</v>
      </c>
      <c r="D9">
        <v>1</v>
      </c>
    </row>
    <row r="10" spans="1:8" hidden="1" x14ac:dyDescent="0.25">
      <c r="A10" t="s">
        <v>71</v>
      </c>
      <c r="B10" s="2" t="s">
        <v>64</v>
      </c>
      <c r="C10" t="s">
        <v>81</v>
      </c>
      <c r="D10" s="2">
        <v>79</v>
      </c>
    </row>
    <row r="11" spans="1:8" hidden="1" x14ac:dyDescent="0.25">
      <c r="A11" t="s">
        <v>71</v>
      </c>
      <c r="B11" s="2" t="s">
        <v>66</v>
      </c>
      <c r="C11" t="s">
        <v>77</v>
      </c>
      <c r="D11" s="2">
        <v>68</v>
      </c>
    </row>
    <row r="12" spans="1:8" x14ac:dyDescent="0.25">
      <c r="A12" t="s">
        <v>74</v>
      </c>
      <c r="B12" t="s">
        <v>10</v>
      </c>
      <c r="C12" t="s">
        <v>77</v>
      </c>
      <c r="D12">
        <v>1</v>
      </c>
    </row>
    <row r="13" spans="1:8" x14ac:dyDescent="0.25">
      <c r="A13" t="s">
        <v>74</v>
      </c>
      <c r="B13" t="s">
        <v>24</v>
      </c>
      <c r="C13" t="s">
        <v>77</v>
      </c>
      <c r="D13">
        <v>1</v>
      </c>
    </row>
    <row r="14" spans="1:8" hidden="1" x14ac:dyDescent="0.25">
      <c r="A14" t="s">
        <v>71</v>
      </c>
      <c r="B14" s="2" t="s">
        <v>21</v>
      </c>
      <c r="D14" s="2">
        <v>26</v>
      </c>
    </row>
    <row r="15" spans="1:8" hidden="1" x14ac:dyDescent="0.25">
      <c r="A15" t="s">
        <v>71</v>
      </c>
      <c r="B15" s="2" t="s">
        <v>67</v>
      </c>
      <c r="C15" t="s">
        <v>78</v>
      </c>
      <c r="D15" s="2">
        <v>23</v>
      </c>
    </row>
    <row r="16" spans="1:8" x14ac:dyDescent="0.25">
      <c r="A16" t="s">
        <v>74</v>
      </c>
      <c r="B16" t="s">
        <v>48</v>
      </c>
      <c r="C16" t="s">
        <v>79</v>
      </c>
      <c r="D16">
        <v>1</v>
      </c>
    </row>
    <row r="17" spans="1:4" x14ac:dyDescent="0.25">
      <c r="A17" t="s">
        <v>74</v>
      </c>
      <c r="B17" t="s">
        <v>18</v>
      </c>
      <c r="C17" t="s">
        <v>79</v>
      </c>
      <c r="D17">
        <v>1</v>
      </c>
    </row>
    <row r="18" spans="1:4" x14ac:dyDescent="0.25">
      <c r="A18" t="s">
        <v>74</v>
      </c>
      <c r="B18" t="s">
        <v>30</v>
      </c>
      <c r="C18" t="s">
        <v>79</v>
      </c>
      <c r="D18">
        <v>1</v>
      </c>
    </row>
    <row r="19" spans="1:4" x14ac:dyDescent="0.25">
      <c r="A19" t="s">
        <v>74</v>
      </c>
      <c r="B19" t="s">
        <v>32</v>
      </c>
      <c r="C19" t="s">
        <v>80</v>
      </c>
      <c r="D19">
        <v>1</v>
      </c>
    </row>
    <row r="20" spans="1:4" x14ac:dyDescent="0.25">
      <c r="A20" t="s">
        <v>74</v>
      </c>
      <c r="B20" t="s">
        <v>52</v>
      </c>
      <c r="C20" t="s">
        <v>80</v>
      </c>
      <c r="D20">
        <v>1</v>
      </c>
    </row>
    <row r="21" spans="1:4" x14ac:dyDescent="0.25">
      <c r="A21" t="s">
        <v>74</v>
      </c>
      <c r="B21" t="s">
        <v>40</v>
      </c>
      <c r="C21" t="s">
        <v>81</v>
      </c>
      <c r="D21">
        <v>1</v>
      </c>
    </row>
    <row r="22" spans="1:4" x14ac:dyDescent="0.25">
      <c r="A22" t="s">
        <v>74</v>
      </c>
      <c r="B22" t="s">
        <v>54</v>
      </c>
      <c r="C22" t="s">
        <v>81</v>
      </c>
      <c r="D22">
        <v>1</v>
      </c>
    </row>
    <row r="23" spans="1:4" x14ac:dyDescent="0.25">
      <c r="A23" t="s">
        <v>74</v>
      </c>
      <c r="B23" t="s">
        <v>57</v>
      </c>
      <c r="C23" t="s">
        <v>81</v>
      </c>
      <c r="D23">
        <v>1</v>
      </c>
    </row>
    <row r="24" spans="1:4" x14ac:dyDescent="0.25">
      <c r="A24" t="s">
        <v>74</v>
      </c>
      <c r="B24" t="s">
        <v>62</v>
      </c>
      <c r="C24" t="s">
        <v>76</v>
      </c>
      <c r="D24">
        <v>2</v>
      </c>
    </row>
    <row r="25" spans="1:4" x14ac:dyDescent="0.25">
      <c r="A25" t="s">
        <v>74</v>
      </c>
      <c r="B25" t="s">
        <v>61</v>
      </c>
      <c r="C25" t="s">
        <v>76</v>
      </c>
      <c r="D25">
        <v>2</v>
      </c>
    </row>
    <row r="26" spans="1:4" x14ac:dyDescent="0.25">
      <c r="A26" t="s">
        <v>74</v>
      </c>
      <c r="B26" t="s">
        <v>33</v>
      </c>
      <c r="C26" t="s">
        <v>76</v>
      </c>
      <c r="D26">
        <v>2</v>
      </c>
    </row>
    <row r="27" spans="1:4" x14ac:dyDescent="0.25">
      <c r="A27" t="s">
        <v>74</v>
      </c>
      <c r="B27" t="s">
        <v>42</v>
      </c>
      <c r="C27" t="s">
        <v>76</v>
      </c>
      <c r="D27">
        <v>2</v>
      </c>
    </row>
    <row r="28" spans="1:4" x14ac:dyDescent="0.25">
      <c r="A28" t="s">
        <v>74</v>
      </c>
      <c r="B28" t="s">
        <v>28</v>
      </c>
      <c r="C28" t="s">
        <v>76</v>
      </c>
      <c r="D28">
        <v>2</v>
      </c>
    </row>
    <row r="29" spans="1:4" x14ac:dyDescent="0.25">
      <c r="A29" t="s">
        <v>74</v>
      </c>
      <c r="B29" t="s">
        <v>37</v>
      </c>
      <c r="C29" t="s">
        <v>77</v>
      </c>
      <c r="D29">
        <v>2</v>
      </c>
    </row>
    <row r="30" spans="1:4" x14ac:dyDescent="0.25">
      <c r="A30" t="s">
        <v>74</v>
      </c>
      <c r="B30" t="s">
        <v>53</v>
      </c>
      <c r="C30" t="s">
        <v>78</v>
      </c>
      <c r="D30">
        <v>2</v>
      </c>
    </row>
    <row r="31" spans="1:4" x14ac:dyDescent="0.25">
      <c r="A31" t="s">
        <v>74</v>
      </c>
      <c r="B31" t="s">
        <v>26</v>
      </c>
      <c r="C31" t="s">
        <v>76</v>
      </c>
      <c r="D31">
        <v>3</v>
      </c>
    </row>
    <row r="32" spans="1:4" x14ac:dyDescent="0.25">
      <c r="A32" t="s">
        <v>74</v>
      </c>
      <c r="B32" t="s">
        <v>29</v>
      </c>
      <c r="C32" t="s">
        <v>76</v>
      </c>
      <c r="D32">
        <v>3</v>
      </c>
    </row>
    <row r="33" spans="1:4" x14ac:dyDescent="0.25">
      <c r="A33" t="s">
        <v>74</v>
      </c>
      <c r="B33" t="s">
        <v>56</v>
      </c>
      <c r="C33" t="s">
        <v>79</v>
      </c>
      <c r="D33">
        <v>3</v>
      </c>
    </row>
    <row r="34" spans="1:4" x14ac:dyDescent="0.25">
      <c r="A34" t="s">
        <v>74</v>
      </c>
      <c r="B34" t="s">
        <v>34</v>
      </c>
      <c r="C34" t="s">
        <v>79</v>
      </c>
      <c r="D34">
        <v>3</v>
      </c>
    </row>
    <row r="35" spans="1:4" x14ac:dyDescent="0.25">
      <c r="A35" t="s">
        <v>74</v>
      </c>
      <c r="B35" t="s">
        <v>12</v>
      </c>
      <c r="C35" t="s">
        <v>76</v>
      </c>
      <c r="D35">
        <v>4</v>
      </c>
    </row>
    <row r="36" spans="1:4" x14ac:dyDescent="0.25">
      <c r="A36" t="s">
        <v>74</v>
      </c>
      <c r="B36" t="s">
        <v>17</v>
      </c>
      <c r="C36" t="s">
        <v>77</v>
      </c>
      <c r="D36">
        <v>4</v>
      </c>
    </row>
    <row r="37" spans="1:4" x14ac:dyDescent="0.25">
      <c r="A37" t="s">
        <v>74</v>
      </c>
      <c r="B37" t="s">
        <v>19</v>
      </c>
      <c r="C37" t="s">
        <v>77</v>
      </c>
      <c r="D37">
        <v>4</v>
      </c>
    </row>
    <row r="38" spans="1:4" x14ac:dyDescent="0.25">
      <c r="A38" t="s">
        <v>74</v>
      </c>
      <c r="B38" t="s">
        <v>46</v>
      </c>
      <c r="C38" t="s">
        <v>79</v>
      </c>
      <c r="D38">
        <v>4</v>
      </c>
    </row>
    <row r="39" spans="1:4" x14ac:dyDescent="0.25">
      <c r="A39" t="s">
        <v>74</v>
      </c>
      <c r="B39" t="s">
        <v>59</v>
      </c>
      <c r="C39" t="s">
        <v>80</v>
      </c>
      <c r="D39">
        <v>4</v>
      </c>
    </row>
    <row r="40" spans="1:4" x14ac:dyDescent="0.25">
      <c r="A40" t="s">
        <v>74</v>
      </c>
      <c r="B40" t="s">
        <v>15</v>
      </c>
      <c r="C40" t="s">
        <v>76</v>
      </c>
      <c r="D40">
        <v>5</v>
      </c>
    </row>
    <row r="41" spans="1:4" x14ac:dyDescent="0.25">
      <c r="A41" t="s">
        <v>74</v>
      </c>
      <c r="B41" t="s">
        <v>9</v>
      </c>
      <c r="C41" t="s">
        <v>77</v>
      </c>
      <c r="D41">
        <v>6</v>
      </c>
    </row>
    <row r="42" spans="1:4" x14ac:dyDescent="0.25">
      <c r="A42" t="s">
        <v>74</v>
      </c>
      <c r="B42" t="s">
        <v>36</v>
      </c>
      <c r="C42" t="s">
        <v>77</v>
      </c>
      <c r="D42">
        <v>6</v>
      </c>
    </row>
    <row r="43" spans="1:4" x14ac:dyDescent="0.25">
      <c r="A43" t="s">
        <v>74</v>
      </c>
      <c r="B43" t="s">
        <v>16</v>
      </c>
      <c r="C43" t="s">
        <v>77</v>
      </c>
      <c r="D43">
        <v>6</v>
      </c>
    </row>
    <row r="44" spans="1:4" x14ac:dyDescent="0.25">
      <c r="A44" t="s">
        <v>74</v>
      </c>
      <c r="B44" t="s">
        <v>39</v>
      </c>
      <c r="C44" t="s">
        <v>80</v>
      </c>
      <c r="D44">
        <v>6</v>
      </c>
    </row>
    <row r="45" spans="1:4" x14ac:dyDescent="0.25">
      <c r="A45" t="s">
        <v>74</v>
      </c>
      <c r="B45" t="s">
        <v>49</v>
      </c>
      <c r="C45" t="s">
        <v>78</v>
      </c>
      <c r="D45">
        <v>7</v>
      </c>
    </row>
    <row r="46" spans="1:4" x14ac:dyDescent="0.25">
      <c r="A46" t="s">
        <v>74</v>
      </c>
      <c r="B46" t="s">
        <v>43</v>
      </c>
      <c r="C46" t="s">
        <v>76</v>
      </c>
      <c r="D46">
        <v>8</v>
      </c>
    </row>
    <row r="47" spans="1:4" x14ac:dyDescent="0.25">
      <c r="A47" t="s">
        <v>74</v>
      </c>
      <c r="B47" t="s">
        <v>38</v>
      </c>
      <c r="C47" t="s">
        <v>76</v>
      </c>
      <c r="D47">
        <v>9</v>
      </c>
    </row>
    <row r="48" spans="1:4" x14ac:dyDescent="0.25">
      <c r="A48" t="s">
        <v>74</v>
      </c>
      <c r="B48" t="s">
        <v>11</v>
      </c>
      <c r="C48" t="s">
        <v>77</v>
      </c>
      <c r="D48">
        <v>10</v>
      </c>
    </row>
    <row r="49" spans="1:4" x14ac:dyDescent="0.25">
      <c r="A49" t="s">
        <v>74</v>
      </c>
      <c r="B49" t="s">
        <v>13</v>
      </c>
      <c r="C49" t="s">
        <v>77</v>
      </c>
      <c r="D49">
        <v>13</v>
      </c>
    </row>
    <row r="50" spans="1:4" x14ac:dyDescent="0.25">
      <c r="A50" t="s">
        <v>74</v>
      </c>
      <c r="B50" t="s">
        <v>20</v>
      </c>
      <c r="C50" t="s">
        <v>79</v>
      </c>
      <c r="D50">
        <v>13</v>
      </c>
    </row>
    <row r="51" spans="1:4" x14ac:dyDescent="0.25">
      <c r="A51" t="s">
        <v>74</v>
      </c>
      <c r="B51" t="s">
        <v>31</v>
      </c>
      <c r="C51" t="s">
        <v>78</v>
      </c>
      <c r="D51">
        <v>14</v>
      </c>
    </row>
    <row r="52" spans="1:4" x14ac:dyDescent="0.25">
      <c r="A52" t="s">
        <v>74</v>
      </c>
      <c r="B52" t="s">
        <v>8</v>
      </c>
      <c r="C52" t="s">
        <v>77</v>
      </c>
      <c r="D52">
        <v>15</v>
      </c>
    </row>
    <row r="53" spans="1:4" x14ac:dyDescent="0.25">
      <c r="A53" t="s">
        <v>74</v>
      </c>
      <c r="B53" t="s">
        <v>6</v>
      </c>
      <c r="C53" t="s">
        <v>76</v>
      </c>
      <c r="D53">
        <v>16</v>
      </c>
    </row>
    <row r="54" spans="1:4" x14ac:dyDescent="0.25">
      <c r="A54" t="s">
        <v>74</v>
      </c>
      <c r="B54" t="s">
        <v>7</v>
      </c>
      <c r="C54" t="s">
        <v>76</v>
      </c>
      <c r="D54">
        <v>17</v>
      </c>
    </row>
    <row r="55" spans="1:4" x14ac:dyDescent="0.25">
      <c r="A55" t="s">
        <v>74</v>
      </c>
      <c r="B55" t="s">
        <v>23</v>
      </c>
      <c r="C55" t="s">
        <v>76</v>
      </c>
      <c r="D55">
        <v>56</v>
      </c>
    </row>
    <row r="56" spans="1:4" x14ac:dyDescent="0.25">
      <c r="A56" t="s">
        <v>74</v>
      </c>
      <c r="B56" t="s">
        <v>50</v>
      </c>
      <c r="C56" t="s">
        <v>80</v>
      </c>
      <c r="D56">
        <v>64</v>
      </c>
    </row>
    <row r="57" spans="1:4" x14ac:dyDescent="0.25">
      <c r="A57" t="s">
        <v>74</v>
      </c>
      <c r="B57" t="s">
        <v>41</v>
      </c>
      <c r="C57" t="s">
        <v>76</v>
      </c>
      <c r="D57">
        <v>113</v>
      </c>
    </row>
    <row r="58" spans="1:4" x14ac:dyDescent="0.25">
      <c r="A58" t="s">
        <v>74</v>
      </c>
      <c r="B58" t="s">
        <v>25</v>
      </c>
      <c r="C58" t="s">
        <v>76</v>
      </c>
      <c r="D58">
        <v>208</v>
      </c>
    </row>
    <row r="78" spans="18:18" x14ac:dyDescent="0.25">
      <c r="R78" t="s">
        <v>88</v>
      </c>
    </row>
  </sheetData>
  <autoFilter ref="A4:D58">
    <filterColumn colId="0">
      <filters>
        <filter val="o"/>
      </filters>
    </filterColumn>
    <sortState ref="A8:D58">
      <sortCondition ref="D4:D58"/>
    </sortState>
  </autoFilter>
  <pageMargins left="0.7" right="0.7" top="0.75" bottom="0.75" header="0.3" footer="0.3"/>
  <pageSetup paperSize="9" scale="3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workbookViewId="0">
      <selection activeCell="N86" sqref="N86"/>
    </sheetView>
  </sheetViews>
  <sheetFormatPr baseColWidth="10" defaultRowHeight="15" x14ac:dyDescent="0.25"/>
  <cols>
    <col min="9" max="9" width="13.42578125" customWidth="1"/>
  </cols>
  <sheetData>
    <row r="1" spans="1:6" x14ac:dyDescent="0.25">
      <c r="A1" s="6" t="s">
        <v>83</v>
      </c>
    </row>
    <row r="3" spans="1:6" x14ac:dyDescent="0.25">
      <c r="A3" t="s">
        <v>89</v>
      </c>
    </row>
    <row r="5" spans="1:6" x14ac:dyDescent="0.25">
      <c r="A5" s="12" t="s">
        <v>91</v>
      </c>
    </row>
    <row r="6" spans="1:6" ht="132" thickBot="1" x14ac:dyDescent="0.3">
      <c r="A6" s="17" t="s">
        <v>198</v>
      </c>
      <c r="B6" s="17" t="s">
        <v>191</v>
      </c>
      <c r="C6" s="17" t="s">
        <v>192</v>
      </c>
      <c r="D6" s="17" t="s">
        <v>193</v>
      </c>
      <c r="E6" s="17" t="s">
        <v>194</v>
      </c>
      <c r="F6" s="18" t="s">
        <v>195</v>
      </c>
    </row>
    <row r="7" spans="1:6" ht="15.75" thickBot="1" x14ac:dyDescent="0.3">
      <c r="A7" s="8" t="s">
        <v>199</v>
      </c>
      <c r="B7" s="4">
        <v>0</v>
      </c>
      <c r="C7" s="4"/>
      <c r="D7" s="4">
        <v>7</v>
      </c>
      <c r="E7" s="4">
        <v>3</v>
      </c>
      <c r="F7" s="27">
        <v>115</v>
      </c>
    </row>
    <row r="8" spans="1:6" ht="15.75" thickBot="1" x14ac:dyDescent="0.3">
      <c r="A8" s="8" t="s">
        <v>200</v>
      </c>
      <c r="B8" s="27">
        <v>213</v>
      </c>
      <c r="C8" s="27">
        <v>56</v>
      </c>
      <c r="D8" s="4">
        <v>9</v>
      </c>
      <c r="E8" s="27">
        <v>15</v>
      </c>
      <c r="F8" s="4">
        <v>2</v>
      </c>
    </row>
    <row r="10" spans="1:6" ht="174.75" thickBot="1" x14ac:dyDescent="0.3">
      <c r="A10" s="17" t="s">
        <v>198</v>
      </c>
      <c r="B10" s="17" t="s">
        <v>196</v>
      </c>
      <c r="C10" s="18" t="s">
        <v>197</v>
      </c>
    </row>
    <row r="11" spans="1:6" ht="15.75" thickBot="1" x14ac:dyDescent="0.3">
      <c r="A11" s="8" t="s">
        <v>199</v>
      </c>
      <c r="B11" s="4">
        <v>3</v>
      </c>
      <c r="C11" s="27">
        <v>23</v>
      </c>
    </row>
    <row r="12" spans="1:6" ht="15.75" thickBot="1" x14ac:dyDescent="0.3">
      <c r="A12" s="8" t="s">
        <v>200</v>
      </c>
      <c r="B12" s="27">
        <v>70</v>
      </c>
      <c r="C12" s="4">
        <v>0</v>
      </c>
    </row>
    <row r="14" spans="1:6" ht="140.25" thickBot="1" x14ac:dyDescent="0.3">
      <c r="A14" s="17" t="s">
        <v>198</v>
      </c>
      <c r="B14" s="18" t="s">
        <v>21</v>
      </c>
    </row>
    <row r="15" spans="1:6" x14ac:dyDescent="0.25">
      <c r="A15" s="8" t="s">
        <v>199</v>
      </c>
      <c r="B15" s="10">
        <v>16</v>
      </c>
    </row>
    <row r="16" spans="1:6" ht="15.75" thickBot="1" x14ac:dyDescent="0.3">
      <c r="A16" s="8" t="s">
        <v>200</v>
      </c>
      <c r="B16" s="11">
        <v>10</v>
      </c>
    </row>
    <row r="19" spans="1:10" x14ac:dyDescent="0.25">
      <c r="A19" s="12" t="s">
        <v>90</v>
      </c>
    </row>
    <row r="20" spans="1:10" x14ac:dyDescent="0.25">
      <c r="A20" s="6" t="s">
        <v>84</v>
      </c>
      <c r="B20" t="s">
        <v>85</v>
      </c>
    </row>
    <row r="21" spans="1:10" x14ac:dyDescent="0.25">
      <c r="B21" t="s">
        <v>86</v>
      </c>
    </row>
    <row r="23" spans="1:10" x14ac:dyDescent="0.25">
      <c r="A23" s="6" t="s">
        <v>87</v>
      </c>
      <c r="C23" t="s">
        <v>92</v>
      </c>
    </row>
    <row r="24" spans="1:10" x14ac:dyDescent="0.25">
      <c r="C24" t="s">
        <v>93</v>
      </c>
    </row>
    <row r="25" spans="1:10" x14ac:dyDescent="0.25">
      <c r="C25" t="s">
        <v>94</v>
      </c>
    </row>
    <row r="26" spans="1:10" ht="146.25" x14ac:dyDescent="0.25">
      <c r="A26" s="19" t="s">
        <v>101</v>
      </c>
      <c r="B26" s="19" t="s">
        <v>98</v>
      </c>
      <c r="C26" s="19" t="s">
        <v>204</v>
      </c>
      <c r="D26" s="19" t="s">
        <v>205</v>
      </c>
      <c r="E26" s="19" t="s">
        <v>95</v>
      </c>
      <c r="F26" s="19" t="s">
        <v>96</v>
      </c>
      <c r="G26" s="19" t="s">
        <v>202</v>
      </c>
      <c r="H26" s="19" t="s">
        <v>203</v>
      </c>
      <c r="I26" s="19" t="s">
        <v>99</v>
      </c>
      <c r="J26" s="19" t="s">
        <v>100</v>
      </c>
    </row>
    <row r="27" spans="1:10" x14ac:dyDescent="0.25">
      <c r="A27" s="7">
        <v>44323</v>
      </c>
      <c r="B27" s="28">
        <f>I27/J27</f>
        <v>0.61</v>
      </c>
      <c r="C27" s="28">
        <f>E27/J27</f>
        <v>2.8332133440562162E-2</v>
      </c>
      <c r="D27" s="28">
        <f>F27/J27</f>
        <v>0</v>
      </c>
      <c r="E27" s="28">
        <f>LN(G27+1)</f>
        <v>2.8332133440562162</v>
      </c>
      <c r="F27" s="28">
        <f>LN(H27+1)</f>
        <v>0</v>
      </c>
      <c r="G27" s="4">
        <v>16</v>
      </c>
      <c r="H27" s="4">
        <v>0</v>
      </c>
      <c r="I27" s="4">
        <v>61</v>
      </c>
      <c r="J27" s="4">
        <v>100</v>
      </c>
    </row>
    <row r="28" spans="1:10" x14ac:dyDescent="0.25">
      <c r="A28" s="7">
        <v>44337</v>
      </c>
      <c r="B28" s="28">
        <f t="shared" ref="B28:B36" si="0">I28/J28</f>
        <v>0.34259259259259262</v>
      </c>
      <c r="C28" s="28">
        <f t="shared" ref="C28:C36" si="1">E28/J28</f>
        <v>1.9254088348887369E-2</v>
      </c>
      <c r="D28" s="28">
        <f t="shared" ref="D28:D36" si="2">F28/J28</f>
        <v>0</v>
      </c>
      <c r="E28" s="28">
        <f t="shared" ref="E28:F36" si="3">LN(G28+1)</f>
        <v>2.0794415416798357</v>
      </c>
      <c r="F28" s="28">
        <f t="shared" si="3"/>
        <v>0</v>
      </c>
      <c r="G28" s="4">
        <v>7</v>
      </c>
      <c r="H28" s="4">
        <v>0</v>
      </c>
      <c r="I28" s="4">
        <v>37</v>
      </c>
      <c r="J28" s="4">
        <v>108</v>
      </c>
    </row>
    <row r="29" spans="1:10" x14ac:dyDescent="0.25">
      <c r="A29" s="7">
        <v>44344</v>
      </c>
      <c r="B29" s="28">
        <f t="shared" si="0"/>
        <v>0.41666666666666669</v>
      </c>
      <c r="C29" s="28">
        <f t="shared" si="1"/>
        <v>2.8546372295218697E-2</v>
      </c>
      <c r="D29" s="28">
        <f t="shared" si="2"/>
        <v>1.3078717722239402E-2</v>
      </c>
      <c r="E29" s="28">
        <f t="shared" si="3"/>
        <v>2.3978952727983707</v>
      </c>
      <c r="F29" s="28">
        <f t="shared" si="3"/>
        <v>1.0986122886681098</v>
      </c>
      <c r="G29" s="4">
        <v>10</v>
      </c>
      <c r="H29" s="4">
        <v>2</v>
      </c>
      <c r="I29" s="4">
        <v>35</v>
      </c>
      <c r="J29" s="4">
        <v>84</v>
      </c>
    </row>
    <row r="30" spans="1:10" x14ac:dyDescent="0.25">
      <c r="A30" s="7">
        <v>44349</v>
      </c>
      <c r="B30" s="28">
        <f t="shared" si="0"/>
        <v>0.43564356435643564</v>
      </c>
      <c r="C30" s="28">
        <f t="shared" si="1"/>
        <v>2.1754698785507124E-2</v>
      </c>
      <c r="D30" s="28">
        <f t="shared" si="2"/>
        <v>6.8628433718806465E-3</v>
      </c>
      <c r="E30" s="28">
        <f t="shared" si="3"/>
        <v>2.1972245773362196</v>
      </c>
      <c r="F30" s="28">
        <f t="shared" si="3"/>
        <v>0.69314718055994529</v>
      </c>
      <c r="G30" s="4">
        <v>8</v>
      </c>
      <c r="H30" s="4">
        <v>1</v>
      </c>
      <c r="I30" s="4">
        <v>44</v>
      </c>
      <c r="J30" s="4">
        <v>101</v>
      </c>
    </row>
    <row r="31" spans="1:10" x14ac:dyDescent="0.25">
      <c r="A31" s="7">
        <v>44358</v>
      </c>
      <c r="B31" s="28">
        <f t="shared" si="0"/>
        <v>0.34545454545454546</v>
      </c>
      <c r="C31" s="28">
        <f t="shared" si="1"/>
        <v>4.3598095869061285E-2</v>
      </c>
      <c r="D31" s="28">
        <f t="shared" si="2"/>
        <v>2.5205352020361647E-2</v>
      </c>
      <c r="E31" s="28">
        <f t="shared" si="3"/>
        <v>2.3978952727983707</v>
      </c>
      <c r="F31" s="28">
        <f t="shared" si="3"/>
        <v>1.3862943611198906</v>
      </c>
      <c r="G31" s="4">
        <v>10</v>
      </c>
      <c r="H31" s="4">
        <v>3</v>
      </c>
      <c r="I31" s="4">
        <v>19</v>
      </c>
      <c r="J31" s="4">
        <v>55</v>
      </c>
    </row>
    <row r="32" spans="1:10" x14ac:dyDescent="0.25">
      <c r="A32" s="7">
        <v>44372</v>
      </c>
      <c r="B32" s="28">
        <f t="shared" si="0"/>
        <v>0.16666666666666666</v>
      </c>
      <c r="C32" s="28">
        <f t="shared" si="1"/>
        <v>2.3104906018664842E-2</v>
      </c>
      <c r="D32" s="28">
        <f t="shared" si="2"/>
        <v>5.9725315640935167E-2</v>
      </c>
      <c r="E32" s="28">
        <f t="shared" si="3"/>
        <v>0.69314718055994529</v>
      </c>
      <c r="F32" s="28">
        <f t="shared" si="3"/>
        <v>1.791759469228055</v>
      </c>
      <c r="G32" s="4">
        <v>1</v>
      </c>
      <c r="H32" s="4">
        <v>5</v>
      </c>
      <c r="I32" s="4">
        <v>5</v>
      </c>
      <c r="J32" s="4">
        <v>30</v>
      </c>
    </row>
    <row r="33" spans="1:10" x14ac:dyDescent="0.25">
      <c r="A33" s="7">
        <v>44379</v>
      </c>
      <c r="B33" s="28">
        <f t="shared" si="0"/>
        <v>0</v>
      </c>
      <c r="C33" s="28">
        <f t="shared" si="1"/>
        <v>0.34657359027997264</v>
      </c>
      <c r="D33" s="28">
        <f t="shared" si="2"/>
        <v>0.34657359027997264</v>
      </c>
      <c r="E33" s="28">
        <f t="shared" si="3"/>
        <v>1.3862943611198906</v>
      </c>
      <c r="F33" s="28">
        <f t="shared" si="3"/>
        <v>1.3862943611198906</v>
      </c>
      <c r="G33" s="4">
        <v>3</v>
      </c>
      <c r="H33" s="4">
        <v>3</v>
      </c>
      <c r="I33" s="4">
        <v>0</v>
      </c>
      <c r="J33" s="4">
        <v>4</v>
      </c>
    </row>
    <row r="34" spans="1:10" x14ac:dyDescent="0.25">
      <c r="A34" s="7">
        <v>44386</v>
      </c>
      <c r="B34" s="28">
        <f t="shared" si="0"/>
        <v>0</v>
      </c>
      <c r="C34" s="28">
        <f t="shared" si="1"/>
        <v>0</v>
      </c>
      <c r="D34" s="28">
        <f t="shared" si="2"/>
        <v>1.0986122886681098</v>
      </c>
      <c r="E34" s="28">
        <f t="shared" si="3"/>
        <v>0</v>
      </c>
      <c r="F34" s="28">
        <f t="shared" si="3"/>
        <v>2.1972245773362196</v>
      </c>
      <c r="G34" s="4">
        <v>0</v>
      </c>
      <c r="H34" s="4">
        <v>8</v>
      </c>
      <c r="I34" s="4">
        <v>0</v>
      </c>
      <c r="J34" s="4">
        <v>2</v>
      </c>
    </row>
    <row r="35" spans="1:10" x14ac:dyDescent="0.25">
      <c r="A35" s="7">
        <v>44414</v>
      </c>
      <c r="B35" s="28">
        <f t="shared" si="0"/>
        <v>0.17391304347826086</v>
      </c>
      <c r="C35" s="28">
        <f t="shared" si="1"/>
        <v>0.10425631620862481</v>
      </c>
      <c r="D35" s="28">
        <f t="shared" si="2"/>
        <v>4.7765751681222164E-2</v>
      </c>
      <c r="E35" s="28">
        <f t="shared" si="3"/>
        <v>2.3978952727983707</v>
      </c>
      <c r="F35" s="28">
        <f t="shared" si="3"/>
        <v>1.0986122886681098</v>
      </c>
      <c r="G35" s="4">
        <v>10</v>
      </c>
      <c r="H35" s="4">
        <v>2</v>
      </c>
      <c r="I35" s="4">
        <v>4</v>
      </c>
      <c r="J35" s="4">
        <v>23</v>
      </c>
    </row>
    <row r="36" spans="1:10" x14ac:dyDescent="0.25">
      <c r="A36" s="7">
        <v>44425</v>
      </c>
      <c r="B36" s="28">
        <f t="shared" si="0"/>
        <v>0.47058823529411764</v>
      </c>
      <c r="C36" s="28">
        <f t="shared" si="1"/>
        <v>0.12924850454918937</v>
      </c>
      <c r="D36" s="28">
        <f t="shared" si="2"/>
        <v>6.4624252274594687E-2</v>
      </c>
      <c r="E36" s="28">
        <f t="shared" si="3"/>
        <v>2.1972245773362196</v>
      </c>
      <c r="F36" s="28">
        <f t="shared" si="3"/>
        <v>1.0986122886681098</v>
      </c>
      <c r="G36" s="4">
        <v>8</v>
      </c>
      <c r="H36" s="4">
        <v>2</v>
      </c>
      <c r="I36" s="4">
        <v>8</v>
      </c>
      <c r="J36" s="4">
        <v>17</v>
      </c>
    </row>
    <row r="39" spans="1:10" x14ac:dyDescent="0.25">
      <c r="H39" t="s">
        <v>213</v>
      </c>
    </row>
    <row r="53" spans="1:12" x14ac:dyDescent="0.25">
      <c r="A53" s="6" t="s">
        <v>102</v>
      </c>
    </row>
    <row r="54" spans="1:12" ht="102.75" x14ac:dyDescent="0.25">
      <c r="A54" s="17" t="s">
        <v>209</v>
      </c>
      <c r="B54" s="17" t="s">
        <v>105</v>
      </c>
      <c r="C54" s="17" t="s">
        <v>106</v>
      </c>
      <c r="D54" s="17" t="s">
        <v>104</v>
      </c>
      <c r="E54" s="18" t="s">
        <v>211</v>
      </c>
      <c r="F54" s="18" t="s">
        <v>114</v>
      </c>
      <c r="G54" s="18" t="s">
        <v>210</v>
      </c>
      <c r="I54" s="9" t="s">
        <v>115</v>
      </c>
      <c r="J54" s="18" t="s">
        <v>211</v>
      </c>
      <c r="K54" s="18" t="s">
        <v>114</v>
      </c>
      <c r="L54" s="18" t="s">
        <v>210</v>
      </c>
    </row>
    <row r="55" spans="1:12" x14ac:dyDescent="0.25">
      <c r="A55" s="7">
        <v>44323</v>
      </c>
      <c r="B55" s="4">
        <v>8</v>
      </c>
      <c r="C55" s="4">
        <v>2</v>
      </c>
      <c r="D55" s="4">
        <v>6</v>
      </c>
      <c r="I55" t="s">
        <v>110</v>
      </c>
      <c r="J55">
        <f>SUM(E55:E58)</f>
        <v>129.6</v>
      </c>
      <c r="K55">
        <f t="shared" ref="K55:L55" si="4">SUM(F55:F58)</f>
        <v>51.8</v>
      </c>
      <c r="L55">
        <f t="shared" si="4"/>
        <v>66.400000000000006</v>
      </c>
    </row>
    <row r="56" spans="1:12" x14ac:dyDescent="0.25">
      <c r="A56" s="7">
        <v>44337</v>
      </c>
      <c r="B56" s="4">
        <v>4</v>
      </c>
      <c r="C56" s="4">
        <v>2</v>
      </c>
      <c r="D56" s="4">
        <v>1</v>
      </c>
      <c r="E56">
        <f>($A56-$A55)*(B55+B56)/2</f>
        <v>84</v>
      </c>
      <c r="F56">
        <f t="shared" ref="F56:G67" si="5">($A56-$A55)*(C55+C56)/2</f>
        <v>28</v>
      </c>
      <c r="G56">
        <f t="shared" si="5"/>
        <v>49</v>
      </c>
      <c r="I56" t="s">
        <v>111</v>
      </c>
      <c r="J56">
        <f>SUM(E59:E62)</f>
        <v>72.400000000000006</v>
      </c>
      <c r="K56">
        <f t="shared" ref="K56:L56" si="6">SUM(F59:F62)</f>
        <v>39.771428571428572</v>
      </c>
      <c r="L56">
        <f t="shared" si="6"/>
        <v>65.099999999999994</v>
      </c>
    </row>
    <row r="57" spans="1:12" x14ac:dyDescent="0.25">
      <c r="A57" s="7">
        <v>44344</v>
      </c>
      <c r="B57" s="4">
        <v>5</v>
      </c>
      <c r="C57" s="4">
        <v>3</v>
      </c>
      <c r="D57" s="4">
        <v>2</v>
      </c>
      <c r="E57">
        <f t="shared" ref="E57:E67" si="7">($A57-$A56)*(B56+B57)/2</f>
        <v>31.5</v>
      </c>
      <c r="F57">
        <f t="shared" si="5"/>
        <v>17.5</v>
      </c>
      <c r="G57">
        <f t="shared" si="5"/>
        <v>10.5</v>
      </c>
      <c r="I57" t="s">
        <v>112</v>
      </c>
      <c r="J57">
        <f>SUM(E63:E65)</f>
        <v>0</v>
      </c>
      <c r="K57">
        <f t="shared" ref="K57:L57" si="8">SUM(F63:F65)</f>
        <v>59.142857142857146</v>
      </c>
      <c r="L57">
        <f t="shared" si="8"/>
        <v>0</v>
      </c>
    </row>
    <row r="58" spans="1:12" x14ac:dyDescent="0.25">
      <c r="A58" s="20">
        <v>44347</v>
      </c>
      <c r="B58" s="21">
        <f>B57+(B59-B57)/($A59-$A57)*($A58-$A57)</f>
        <v>4.4000000000000004</v>
      </c>
      <c r="C58" s="21">
        <f t="shared" ref="C58:D58" si="9">C57+(C59-C57)/($A59-$A57)*($A58-$A57)</f>
        <v>1.2000000000000002</v>
      </c>
      <c r="D58" s="21">
        <f t="shared" si="9"/>
        <v>2.6</v>
      </c>
      <c r="E58">
        <f>($A58-$A57)*(B57+B58)/2</f>
        <v>14.100000000000001</v>
      </c>
      <c r="F58">
        <f t="shared" si="5"/>
        <v>6.3000000000000007</v>
      </c>
      <c r="G58">
        <f t="shared" si="5"/>
        <v>6.8999999999999995</v>
      </c>
      <c r="I58" t="s">
        <v>113</v>
      </c>
      <c r="J58">
        <f>SUM(E66:E67)</f>
        <v>0</v>
      </c>
      <c r="K58">
        <f t="shared" ref="K58:L58" si="10">SUM(F66:F67)</f>
        <v>65.285714285714278</v>
      </c>
      <c r="L58">
        <f t="shared" si="10"/>
        <v>11</v>
      </c>
    </row>
    <row r="59" spans="1:12" x14ac:dyDescent="0.25">
      <c r="A59" s="7">
        <v>44349</v>
      </c>
      <c r="B59" s="4">
        <v>4</v>
      </c>
      <c r="C59" s="4">
        <v>0</v>
      </c>
      <c r="D59" s="4">
        <v>3</v>
      </c>
      <c r="E59">
        <f t="shared" si="7"/>
        <v>8.4</v>
      </c>
      <c r="F59">
        <f t="shared" si="5"/>
        <v>1.2000000000000002</v>
      </c>
      <c r="G59">
        <f t="shared" si="5"/>
        <v>5.6</v>
      </c>
    </row>
    <row r="60" spans="1:12" x14ac:dyDescent="0.25">
      <c r="A60" s="7">
        <v>44358</v>
      </c>
      <c r="B60" s="4">
        <v>4</v>
      </c>
      <c r="C60" s="4">
        <v>2</v>
      </c>
      <c r="D60" s="4">
        <v>4</v>
      </c>
      <c r="E60">
        <f t="shared" si="7"/>
        <v>36</v>
      </c>
      <c r="F60">
        <f t="shared" si="5"/>
        <v>9</v>
      </c>
      <c r="G60">
        <f t="shared" si="5"/>
        <v>31.5</v>
      </c>
    </row>
    <row r="61" spans="1:12" x14ac:dyDescent="0.25">
      <c r="A61" s="7">
        <v>44372</v>
      </c>
      <c r="B61" s="4">
        <v>0</v>
      </c>
      <c r="C61" s="4">
        <v>1</v>
      </c>
      <c r="D61" s="4">
        <v>0</v>
      </c>
      <c r="E61">
        <f t="shared" si="7"/>
        <v>28</v>
      </c>
      <c r="F61">
        <f t="shared" si="5"/>
        <v>21</v>
      </c>
      <c r="G61">
        <f t="shared" si="5"/>
        <v>28</v>
      </c>
      <c r="I61" s="7"/>
      <c r="J61" s="4"/>
      <c r="K61" s="4"/>
      <c r="L61" s="4"/>
    </row>
    <row r="62" spans="1:12" x14ac:dyDescent="0.25">
      <c r="A62" s="20">
        <v>44377</v>
      </c>
      <c r="B62" s="21">
        <f>B61+(B63-B61)/($A63-$A61)*($A62-$A61)</f>
        <v>0</v>
      </c>
      <c r="C62" s="21">
        <f t="shared" ref="C62:D62" si="11">C61+(C63-C61)/($A63-$A61)*($A62-$A61)</f>
        <v>2.4285714285714284</v>
      </c>
      <c r="D62" s="21">
        <f t="shared" si="11"/>
        <v>0</v>
      </c>
      <c r="E62">
        <f t="shared" si="7"/>
        <v>0</v>
      </c>
      <c r="F62">
        <f t="shared" si="5"/>
        <v>8.5714285714285712</v>
      </c>
      <c r="G62">
        <f t="shared" si="5"/>
        <v>0</v>
      </c>
      <c r="I62" s="7"/>
      <c r="J62" s="4"/>
      <c r="K62" s="4"/>
      <c r="L62" s="4"/>
    </row>
    <row r="63" spans="1:12" x14ac:dyDescent="0.25">
      <c r="A63" s="7">
        <v>44379</v>
      </c>
      <c r="B63" s="4">
        <v>0</v>
      </c>
      <c r="C63" s="4">
        <v>3</v>
      </c>
      <c r="D63" s="4">
        <v>0</v>
      </c>
      <c r="E63">
        <f t="shared" si="7"/>
        <v>0</v>
      </c>
      <c r="F63">
        <f t="shared" si="5"/>
        <v>5.4285714285714288</v>
      </c>
      <c r="G63">
        <f t="shared" si="5"/>
        <v>0</v>
      </c>
      <c r="I63" s="7"/>
      <c r="J63" s="4"/>
      <c r="K63" s="4"/>
      <c r="L63" s="4"/>
    </row>
    <row r="64" spans="1:12" x14ac:dyDescent="0.25">
      <c r="A64" s="7">
        <v>44386</v>
      </c>
      <c r="B64" s="4">
        <v>0</v>
      </c>
      <c r="C64" s="4">
        <v>0</v>
      </c>
      <c r="D64" s="4">
        <v>0</v>
      </c>
      <c r="E64">
        <f t="shared" si="7"/>
        <v>0</v>
      </c>
      <c r="F64">
        <f t="shared" si="5"/>
        <v>10.5</v>
      </c>
      <c r="G64">
        <f t="shared" si="5"/>
        <v>0</v>
      </c>
      <c r="I64" s="7"/>
      <c r="J64" s="4"/>
      <c r="K64" s="4"/>
      <c r="L64" s="4"/>
    </row>
    <row r="65" spans="1:12" x14ac:dyDescent="0.25">
      <c r="A65" s="29">
        <v>44408</v>
      </c>
      <c r="B65" s="30">
        <f>B64+(B66-B64)/($A66-$A64)*($A65-$A64)</f>
        <v>0</v>
      </c>
      <c r="C65" s="30">
        <f t="shared" ref="C65:D65" si="12">C64+(C66-C64)/($A66-$A64)*($A65-$A64)</f>
        <v>3.9285714285714288</v>
      </c>
      <c r="D65" s="30">
        <f t="shared" si="12"/>
        <v>0</v>
      </c>
      <c r="E65" s="31">
        <f t="shared" si="7"/>
        <v>0</v>
      </c>
      <c r="F65" s="31">
        <f t="shared" si="5"/>
        <v>43.214285714285715</v>
      </c>
      <c r="G65" s="31">
        <f t="shared" si="5"/>
        <v>0</v>
      </c>
      <c r="I65" s="7"/>
      <c r="J65" s="4"/>
      <c r="K65" s="4"/>
      <c r="L65" s="4"/>
    </row>
    <row r="66" spans="1:12" x14ac:dyDescent="0.25">
      <c r="A66" s="7">
        <v>44414</v>
      </c>
      <c r="B66" s="4">
        <v>0</v>
      </c>
      <c r="C66" s="4">
        <v>5</v>
      </c>
      <c r="D66" s="4">
        <v>0</v>
      </c>
      <c r="E66">
        <f t="shared" si="7"/>
        <v>0</v>
      </c>
      <c r="F66">
        <f t="shared" si="5"/>
        <v>26.785714285714285</v>
      </c>
      <c r="G66">
        <f t="shared" si="5"/>
        <v>0</v>
      </c>
      <c r="I66" s="7"/>
      <c r="J66" s="4"/>
      <c r="K66" s="4"/>
      <c r="L66" s="4"/>
    </row>
    <row r="67" spans="1:12" x14ac:dyDescent="0.25">
      <c r="A67" s="7">
        <v>44425</v>
      </c>
      <c r="B67" s="4">
        <v>0</v>
      </c>
      <c r="C67" s="4">
        <v>2</v>
      </c>
      <c r="D67" s="4">
        <v>2</v>
      </c>
      <c r="E67">
        <f t="shared" si="7"/>
        <v>0</v>
      </c>
      <c r="F67">
        <f t="shared" si="5"/>
        <v>38.5</v>
      </c>
      <c r="G67">
        <f t="shared" si="5"/>
        <v>11</v>
      </c>
      <c r="I67" s="7"/>
      <c r="J67" s="4"/>
      <c r="K67" s="4"/>
      <c r="L67" s="4"/>
    </row>
    <row r="68" spans="1:12" x14ac:dyDescent="0.25">
      <c r="I68" s="7"/>
      <c r="J68" s="4"/>
      <c r="K68" s="4"/>
      <c r="L68" s="4"/>
    </row>
    <row r="69" spans="1:12" x14ac:dyDescent="0.25">
      <c r="A69" t="s">
        <v>206</v>
      </c>
      <c r="I69" s="7"/>
      <c r="J69" s="4"/>
      <c r="K69" s="4"/>
      <c r="L69" s="4"/>
    </row>
    <row r="70" spans="1:12" x14ac:dyDescent="0.25">
      <c r="I70" s="7"/>
      <c r="J70" s="4"/>
      <c r="K70" s="4"/>
      <c r="L70" s="4"/>
    </row>
    <row r="71" spans="1:12" x14ac:dyDescent="0.25">
      <c r="A71" t="s">
        <v>107</v>
      </c>
    </row>
    <row r="72" spans="1:12" x14ac:dyDescent="0.25">
      <c r="A72" t="s">
        <v>108</v>
      </c>
    </row>
    <row r="73" spans="1:12" x14ac:dyDescent="0.25">
      <c r="B73" t="s">
        <v>109</v>
      </c>
      <c r="C73" t="s">
        <v>212</v>
      </c>
    </row>
    <row r="77" spans="1:12" x14ac:dyDescent="0.25">
      <c r="A77" s="6" t="s">
        <v>116</v>
      </c>
    </row>
    <row r="79" spans="1:12" ht="190.5" x14ac:dyDescent="0.25">
      <c r="A79" s="17" t="s">
        <v>2</v>
      </c>
      <c r="B79" s="17" t="s">
        <v>45</v>
      </c>
      <c r="C79" s="17" t="s">
        <v>130</v>
      </c>
      <c r="D79" s="17" t="s">
        <v>47</v>
      </c>
      <c r="E79" s="17" t="s">
        <v>51</v>
      </c>
      <c r="F79" s="17" t="s">
        <v>55</v>
      </c>
      <c r="G79" s="17" t="s">
        <v>58</v>
      </c>
      <c r="H79" s="18" t="s">
        <v>118</v>
      </c>
      <c r="I79" s="18" t="s">
        <v>208</v>
      </c>
      <c r="J79" s="18" t="s">
        <v>207</v>
      </c>
    </row>
    <row r="80" spans="1:12" x14ac:dyDescent="0.25">
      <c r="A80" s="7">
        <v>44323</v>
      </c>
      <c r="B80" s="4" t="s">
        <v>117</v>
      </c>
      <c r="C80" s="4"/>
      <c r="D80" s="4"/>
      <c r="E80" s="4"/>
      <c r="F80" s="4"/>
      <c r="G80" s="4"/>
      <c r="H80" s="4">
        <v>100</v>
      </c>
      <c r="I80">
        <v>0.61</v>
      </c>
      <c r="J80">
        <v>2.8332133440562162E-2</v>
      </c>
    </row>
    <row r="81" spans="1:10" x14ac:dyDescent="0.25">
      <c r="A81" s="7">
        <v>44337</v>
      </c>
      <c r="B81" s="4" t="s">
        <v>117</v>
      </c>
      <c r="C81" s="4"/>
      <c r="D81" s="4"/>
      <c r="E81" s="4"/>
      <c r="F81" s="4"/>
      <c r="G81" s="4"/>
      <c r="H81" s="4">
        <v>108</v>
      </c>
      <c r="I81">
        <v>0.34259259259259262</v>
      </c>
      <c r="J81">
        <v>1.9254088348887369E-2</v>
      </c>
    </row>
    <row r="82" spans="1:10" x14ac:dyDescent="0.25">
      <c r="A82" s="7">
        <v>44344</v>
      </c>
      <c r="B82" s="4" t="s">
        <v>117</v>
      </c>
      <c r="C82" s="4"/>
      <c r="D82" s="4"/>
      <c r="E82" s="4"/>
      <c r="F82" s="4"/>
      <c r="G82" s="4"/>
      <c r="H82" s="4">
        <v>84</v>
      </c>
      <c r="I82">
        <v>0.41666666666666669</v>
      </c>
      <c r="J82">
        <v>2.8546372295218697E-2</v>
      </c>
    </row>
    <row r="83" spans="1:10" x14ac:dyDescent="0.25">
      <c r="A83" s="7">
        <v>44349</v>
      </c>
      <c r="B83" s="4"/>
      <c r="C83" s="4" t="s">
        <v>117</v>
      </c>
      <c r="D83" s="4"/>
      <c r="E83" s="4"/>
      <c r="F83" s="4"/>
      <c r="G83" s="4"/>
      <c r="H83" s="4">
        <v>94</v>
      </c>
      <c r="I83">
        <v>0.44680851063829785</v>
      </c>
      <c r="J83">
        <v>2.1754698785507124E-2</v>
      </c>
    </row>
    <row r="84" spans="1:10" x14ac:dyDescent="0.25">
      <c r="A84" s="7">
        <v>44358</v>
      </c>
      <c r="B84" s="4"/>
      <c r="C84" s="4" t="s">
        <v>117</v>
      </c>
      <c r="D84" s="4"/>
      <c r="E84" s="4"/>
      <c r="F84" s="4"/>
      <c r="G84" s="4"/>
      <c r="H84" s="4">
        <v>55</v>
      </c>
      <c r="I84">
        <v>0.34545454545454546</v>
      </c>
      <c r="J84">
        <v>4.3598095869061285E-2</v>
      </c>
    </row>
    <row r="85" spans="1:10" x14ac:dyDescent="0.25">
      <c r="A85" s="7">
        <v>44372</v>
      </c>
      <c r="B85" s="4"/>
      <c r="C85" s="4"/>
      <c r="D85" s="4" t="s">
        <v>117</v>
      </c>
      <c r="E85" s="4"/>
      <c r="F85" s="4"/>
      <c r="G85" s="4"/>
      <c r="H85" s="4">
        <v>30</v>
      </c>
      <c r="I85">
        <v>0.16666666666666666</v>
      </c>
      <c r="J85">
        <v>2.3104906018664842E-2</v>
      </c>
    </row>
    <row r="86" spans="1:10" x14ac:dyDescent="0.25">
      <c r="A86" s="7">
        <v>44379</v>
      </c>
      <c r="B86" s="4"/>
      <c r="C86" s="4"/>
      <c r="D86" s="4"/>
      <c r="E86" s="4" t="s">
        <v>117</v>
      </c>
      <c r="F86" s="4"/>
      <c r="G86" s="4"/>
      <c r="H86" s="4">
        <v>4</v>
      </c>
      <c r="I86">
        <v>0</v>
      </c>
      <c r="J86">
        <v>0.34657359027997264</v>
      </c>
    </row>
    <row r="87" spans="1:10" x14ac:dyDescent="0.25">
      <c r="A87" s="7">
        <v>44386</v>
      </c>
      <c r="B87" s="4"/>
      <c r="C87" s="4"/>
      <c r="D87" s="4"/>
      <c r="E87" s="4"/>
      <c r="F87" s="4" t="s">
        <v>117</v>
      </c>
      <c r="G87" s="4"/>
      <c r="H87" s="4">
        <v>2</v>
      </c>
      <c r="I87">
        <v>0</v>
      </c>
      <c r="J87">
        <v>0</v>
      </c>
    </row>
    <row r="88" spans="1:10" x14ac:dyDescent="0.25">
      <c r="A88" s="7">
        <v>44414</v>
      </c>
      <c r="B88" s="4"/>
      <c r="C88" s="4"/>
      <c r="D88" s="4"/>
      <c r="E88" s="4"/>
      <c r="F88" s="4"/>
      <c r="G88" s="4" t="s">
        <v>117</v>
      </c>
      <c r="H88" s="4">
        <v>23</v>
      </c>
      <c r="I88">
        <v>0.17391304347826086</v>
      </c>
      <c r="J88">
        <v>0.10425631620862481</v>
      </c>
    </row>
    <row r="89" spans="1:10" x14ac:dyDescent="0.25">
      <c r="A89" s="7">
        <v>44425</v>
      </c>
      <c r="B89" s="4"/>
      <c r="C89" s="4"/>
      <c r="D89" s="4"/>
      <c r="E89" s="4"/>
      <c r="F89" s="4"/>
      <c r="G89" s="4" t="s">
        <v>117</v>
      </c>
      <c r="H89" s="4">
        <v>17</v>
      </c>
      <c r="I89">
        <v>0.47058823529411764</v>
      </c>
      <c r="J89">
        <v>0.12924850454918937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opLeftCell="A37" workbookViewId="0">
      <selection activeCell="M35" sqref="M35"/>
    </sheetView>
  </sheetViews>
  <sheetFormatPr baseColWidth="10" defaultRowHeight="15" x14ac:dyDescent="0.25"/>
  <cols>
    <col min="9" max="9" width="13.42578125" customWidth="1"/>
  </cols>
  <sheetData>
    <row r="1" spans="1:10" x14ac:dyDescent="0.25">
      <c r="A1" s="6" t="s">
        <v>83</v>
      </c>
    </row>
    <row r="4" spans="1:10" x14ac:dyDescent="0.25">
      <c r="A4" s="12" t="s">
        <v>90</v>
      </c>
    </row>
    <row r="5" spans="1:10" x14ac:dyDescent="0.25">
      <c r="A5" s="6" t="s">
        <v>84</v>
      </c>
      <c r="B5" t="s">
        <v>85</v>
      </c>
    </row>
    <row r="6" spans="1:10" x14ac:dyDescent="0.25">
      <c r="B6" t="s">
        <v>86</v>
      </c>
    </row>
    <row r="8" spans="1:10" x14ac:dyDescent="0.25">
      <c r="A8" s="6" t="s">
        <v>87</v>
      </c>
      <c r="C8" t="s">
        <v>92</v>
      </c>
    </row>
    <row r="9" spans="1:10" x14ac:dyDescent="0.25">
      <c r="C9" t="s">
        <v>93</v>
      </c>
    </row>
    <row r="10" spans="1:10" x14ac:dyDescent="0.25">
      <c r="C10" t="s">
        <v>94</v>
      </c>
    </row>
    <row r="11" spans="1:10" ht="146.25" x14ac:dyDescent="0.25">
      <c r="A11" s="19" t="s">
        <v>101</v>
      </c>
      <c r="B11" s="19" t="s">
        <v>98</v>
      </c>
      <c r="C11" s="19" t="s">
        <v>204</v>
      </c>
      <c r="D11" s="19" t="s">
        <v>205</v>
      </c>
      <c r="E11" s="19" t="s">
        <v>95</v>
      </c>
      <c r="F11" s="19" t="s">
        <v>96</v>
      </c>
      <c r="G11" s="19" t="s">
        <v>202</v>
      </c>
      <c r="H11" s="19" t="s">
        <v>203</v>
      </c>
      <c r="I11" s="19" t="s">
        <v>99</v>
      </c>
      <c r="J11" s="19" t="s">
        <v>100</v>
      </c>
    </row>
    <row r="12" spans="1:10" x14ac:dyDescent="0.25">
      <c r="A12" s="7">
        <v>44323</v>
      </c>
      <c r="B12" s="28">
        <f>I12/J12</f>
        <v>0.61</v>
      </c>
      <c r="C12" s="28">
        <f>E12/J12</f>
        <v>2.8332133440562162E-2</v>
      </c>
      <c r="D12" s="28">
        <f>F12/J12</f>
        <v>0</v>
      </c>
      <c r="E12" s="28">
        <f>LN(G12+1)</f>
        <v>2.8332133440562162</v>
      </c>
      <c r="F12" s="28">
        <f>LN(H12+1)</f>
        <v>0</v>
      </c>
      <c r="G12" s="4">
        <v>16</v>
      </c>
      <c r="H12" s="4">
        <v>0</v>
      </c>
      <c r="I12" s="4">
        <v>61</v>
      </c>
      <c r="J12" s="4">
        <v>100</v>
      </c>
    </row>
    <row r="13" spans="1:10" x14ac:dyDescent="0.25">
      <c r="A13" s="7">
        <v>44337</v>
      </c>
      <c r="B13" s="28">
        <f t="shared" ref="B13:B21" si="0">I13/J13</f>
        <v>0.34259259259259262</v>
      </c>
      <c r="C13" s="28">
        <f t="shared" ref="C13:C21" si="1">E13/J13</f>
        <v>1.9254088348887369E-2</v>
      </c>
      <c r="D13" s="28">
        <f t="shared" ref="D13:D21" si="2">F13/J13</f>
        <v>0</v>
      </c>
      <c r="E13" s="28">
        <f t="shared" ref="E13:E21" si="3">LN(G13+1)</f>
        <v>2.0794415416798357</v>
      </c>
      <c r="F13" s="28">
        <f t="shared" ref="F13:F21" si="4">LN(H13+1)</f>
        <v>0</v>
      </c>
      <c r="G13" s="4">
        <v>7</v>
      </c>
      <c r="H13" s="4">
        <v>0</v>
      </c>
      <c r="I13" s="4">
        <v>37</v>
      </c>
      <c r="J13" s="4">
        <v>108</v>
      </c>
    </row>
    <row r="14" spans="1:10" x14ac:dyDescent="0.25">
      <c r="A14" s="7">
        <v>44344</v>
      </c>
      <c r="B14" s="28">
        <f t="shared" si="0"/>
        <v>0.41666666666666669</v>
      </c>
      <c r="C14" s="28">
        <f t="shared" si="1"/>
        <v>2.8546372295218697E-2</v>
      </c>
      <c r="D14" s="28">
        <f t="shared" si="2"/>
        <v>1.3078717722239402E-2</v>
      </c>
      <c r="E14" s="28">
        <f t="shared" si="3"/>
        <v>2.3978952727983707</v>
      </c>
      <c r="F14" s="28">
        <f t="shared" si="4"/>
        <v>1.0986122886681098</v>
      </c>
      <c r="G14" s="4">
        <v>10</v>
      </c>
      <c r="H14" s="4">
        <v>2</v>
      </c>
      <c r="I14" s="4">
        <v>35</v>
      </c>
      <c r="J14" s="4">
        <v>84</v>
      </c>
    </row>
    <row r="15" spans="1:10" x14ac:dyDescent="0.25">
      <c r="A15" s="7">
        <v>44349</v>
      </c>
      <c r="B15" s="28">
        <f t="shared" si="0"/>
        <v>0.43564356435643564</v>
      </c>
      <c r="C15" s="28">
        <f t="shared" si="1"/>
        <v>2.1754698785507124E-2</v>
      </c>
      <c r="D15" s="28">
        <f t="shared" si="2"/>
        <v>6.8628433718806465E-3</v>
      </c>
      <c r="E15" s="28">
        <f t="shared" si="3"/>
        <v>2.1972245773362196</v>
      </c>
      <c r="F15" s="28">
        <f t="shared" si="4"/>
        <v>0.69314718055994529</v>
      </c>
      <c r="G15" s="4">
        <v>8</v>
      </c>
      <c r="H15" s="4">
        <v>1</v>
      </c>
      <c r="I15" s="4">
        <v>44</v>
      </c>
      <c r="J15" s="4">
        <v>101</v>
      </c>
    </row>
    <row r="16" spans="1:10" x14ac:dyDescent="0.25">
      <c r="A16" s="7">
        <v>44358</v>
      </c>
      <c r="B16" s="28">
        <f t="shared" si="0"/>
        <v>0.34545454545454546</v>
      </c>
      <c r="C16" s="28">
        <f t="shared" si="1"/>
        <v>3.9949537769749445E-2</v>
      </c>
      <c r="D16" s="28">
        <f t="shared" si="2"/>
        <v>2.5205352020361647E-2</v>
      </c>
      <c r="E16" s="28">
        <f t="shared" si="3"/>
        <v>2.1972245773362196</v>
      </c>
      <c r="F16" s="28">
        <f t="shared" si="4"/>
        <v>1.3862943611198906</v>
      </c>
      <c r="G16" s="4">
        <v>8</v>
      </c>
      <c r="H16" s="4">
        <v>3</v>
      </c>
      <c r="I16" s="4">
        <v>19</v>
      </c>
      <c r="J16" s="4">
        <v>55</v>
      </c>
    </row>
    <row r="17" spans="1:10" x14ac:dyDescent="0.25">
      <c r="A17" s="7">
        <v>44372</v>
      </c>
      <c r="B17" s="28">
        <f t="shared" si="0"/>
        <v>0.16666666666666666</v>
      </c>
      <c r="C17" s="28">
        <f t="shared" si="1"/>
        <v>0</v>
      </c>
      <c r="D17" s="28">
        <f t="shared" si="2"/>
        <v>5.9725315640935167E-2</v>
      </c>
      <c r="E17" s="28">
        <f t="shared" si="3"/>
        <v>0</v>
      </c>
      <c r="F17" s="28">
        <f t="shared" si="4"/>
        <v>1.791759469228055</v>
      </c>
      <c r="G17" s="4">
        <v>0</v>
      </c>
      <c r="H17" s="4">
        <v>5</v>
      </c>
      <c r="I17" s="4">
        <v>5</v>
      </c>
      <c r="J17" s="4">
        <v>30</v>
      </c>
    </row>
    <row r="18" spans="1:10" x14ac:dyDescent="0.25">
      <c r="A18" s="7">
        <v>44379</v>
      </c>
      <c r="B18" s="28">
        <f t="shared" si="0"/>
        <v>0</v>
      </c>
      <c r="C18" s="35">
        <f t="shared" si="1"/>
        <v>0</v>
      </c>
      <c r="D18" s="28">
        <f t="shared" si="2"/>
        <v>0.34657359027997264</v>
      </c>
      <c r="E18" s="28">
        <f t="shared" si="3"/>
        <v>0</v>
      </c>
      <c r="F18" s="28">
        <f t="shared" si="4"/>
        <v>1.3862943611198906</v>
      </c>
      <c r="G18" s="4">
        <v>0</v>
      </c>
      <c r="H18" s="4">
        <v>3</v>
      </c>
      <c r="I18" s="4">
        <v>0</v>
      </c>
      <c r="J18" s="4">
        <v>4</v>
      </c>
    </row>
    <row r="19" spans="1:10" x14ac:dyDescent="0.25">
      <c r="A19" s="7">
        <v>44386</v>
      </c>
      <c r="B19" s="28">
        <f t="shared" si="0"/>
        <v>0</v>
      </c>
      <c r="C19" s="35">
        <f t="shared" si="1"/>
        <v>0</v>
      </c>
      <c r="D19" s="28">
        <f t="shared" si="2"/>
        <v>1.0986122886681098</v>
      </c>
      <c r="E19" s="28">
        <f t="shared" si="3"/>
        <v>0</v>
      </c>
      <c r="F19" s="28">
        <f t="shared" si="4"/>
        <v>2.1972245773362196</v>
      </c>
      <c r="G19" s="4">
        <v>0</v>
      </c>
      <c r="H19" s="4">
        <v>8</v>
      </c>
      <c r="I19" s="4">
        <v>0</v>
      </c>
      <c r="J19" s="4">
        <v>2</v>
      </c>
    </row>
    <row r="20" spans="1:10" x14ac:dyDescent="0.25">
      <c r="A20" s="7">
        <v>44414</v>
      </c>
      <c r="B20" s="28">
        <f t="shared" si="0"/>
        <v>0.17391304347826086</v>
      </c>
      <c r="C20" s="28">
        <f t="shared" si="1"/>
        <v>0.10425631620862481</v>
      </c>
      <c r="D20" s="28">
        <f t="shared" si="2"/>
        <v>4.7765751681222164E-2</v>
      </c>
      <c r="E20" s="28">
        <f t="shared" si="3"/>
        <v>2.3978952727983707</v>
      </c>
      <c r="F20" s="28">
        <f t="shared" si="4"/>
        <v>1.0986122886681098</v>
      </c>
      <c r="G20" s="4">
        <v>10</v>
      </c>
      <c r="H20" s="4">
        <v>2</v>
      </c>
      <c r="I20" s="4">
        <v>4</v>
      </c>
      <c r="J20" s="4">
        <v>23</v>
      </c>
    </row>
    <row r="21" spans="1:10" x14ac:dyDescent="0.25">
      <c r="A21" s="7">
        <v>44425</v>
      </c>
      <c r="B21" s="28">
        <f t="shared" si="0"/>
        <v>0.47058823529411764</v>
      </c>
      <c r="C21" s="28">
        <f t="shared" si="1"/>
        <v>0.12924850454918937</v>
      </c>
      <c r="D21" s="28">
        <f t="shared" si="2"/>
        <v>6.4624252274594687E-2</v>
      </c>
      <c r="E21" s="28">
        <f t="shared" si="3"/>
        <v>2.1972245773362196</v>
      </c>
      <c r="F21" s="28">
        <f t="shared" si="4"/>
        <v>1.0986122886681098</v>
      </c>
      <c r="G21" s="4">
        <v>8</v>
      </c>
      <c r="H21" s="4">
        <v>2</v>
      </c>
      <c r="I21" s="4">
        <v>8</v>
      </c>
      <c r="J21" s="4">
        <v>17</v>
      </c>
    </row>
    <row r="22" spans="1:10" x14ac:dyDescent="0.25">
      <c r="H22" s="16"/>
    </row>
    <row r="38" spans="1:12" x14ac:dyDescent="0.25">
      <c r="A38" s="6" t="s">
        <v>102</v>
      </c>
    </row>
    <row r="39" spans="1:12" ht="151.5" x14ac:dyDescent="0.25">
      <c r="A39" s="17" t="s">
        <v>209</v>
      </c>
      <c r="B39" s="17" t="s">
        <v>215</v>
      </c>
      <c r="C39" s="17" t="s">
        <v>222</v>
      </c>
      <c r="D39" s="17" t="s">
        <v>218</v>
      </c>
      <c r="E39" s="18" t="s">
        <v>219</v>
      </c>
      <c r="F39" s="18" t="s">
        <v>220</v>
      </c>
      <c r="G39" s="18" t="s">
        <v>221</v>
      </c>
      <c r="I39" s="9" t="s">
        <v>115</v>
      </c>
      <c r="J39" s="18" t="s">
        <v>219</v>
      </c>
      <c r="K39" s="18" t="s">
        <v>223</v>
      </c>
      <c r="L39" s="18" t="s">
        <v>221</v>
      </c>
    </row>
    <row r="40" spans="1:12" x14ac:dyDescent="0.25">
      <c r="A40" s="7">
        <v>44323</v>
      </c>
      <c r="B40" s="32">
        <v>0.08</v>
      </c>
      <c r="C40" s="32">
        <v>0.02</v>
      </c>
      <c r="D40" s="32">
        <v>0.06</v>
      </c>
      <c r="E40" s="32"/>
      <c r="F40" s="32"/>
      <c r="G40" s="32"/>
      <c r="H40" s="4"/>
      <c r="I40" t="s">
        <v>110</v>
      </c>
      <c r="J40">
        <f>SUM(E40:E43)</f>
        <v>1.3178657865786578</v>
      </c>
      <c r="K40">
        <f t="shared" ref="K40:L40" si="5">SUM(F40:F43)</f>
        <v>0.53444444444444439</v>
      </c>
      <c r="L40">
        <f t="shared" si="5"/>
        <v>0.6772882288228822</v>
      </c>
    </row>
    <row r="41" spans="1:12" x14ac:dyDescent="0.25">
      <c r="A41" s="7">
        <v>44337</v>
      </c>
      <c r="B41" s="32">
        <v>3.7037037037037035E-2</v>
      </c>
      <c r="C41" s="32">
        <v>1.8518518518518517E-2</v>
      </c>
      <c r="D41" s="32">
        <v>9.2592592592592587E-3</v>
      </c>
      <c r="E41" s="32">
        <f>($A41-$A40)*(B40+B41)/2</f>
        <v>0.81925925925925924</v>
      </c>
      <c r="F41" s="32">
        <f>($A41-$A40)*(C40+C41)/2</f>
        <v>0.26962962962962966</v>
      </c>
      <c r="G41" s="32">
        <f>($A41-$A40)*(D40+D41)/2</f>
        <v>0.48481481481481481</v>
      </c>
      <c r="H41" s="4"/>
      <c r="I41" t="s">
        <v>111</v>
      </c>
      <c r="J41">
        <f>SUM(E44:E47)</f>
        <v>1.1017573185890017</v>
      </c>
      <c r="K41">
        <f t="shared" ref="K41:L41" si="6">SUM(F44:F47)</f>
        <v>1.4285714285714284E-2</v>
      </c>
      <c r="L41">
        <f t="shared" si="6"/>
        <v>1.027075564699327</v>
      </c>
    </row>
    <row r="42" spans="1:12" x14ac:dyDescent="0.25">
      <c r="A42" s="7">
        <v>44344</v>
      </c>
      <c r="B42" s="32">
        <v>5.9523809523809521E-2</v>
      </c>
      <c r="C42" s="32">
        <v>3.5714285714285712E-2</v>
      </c>
      <c r="D42" s="32">
        <v>2.3809523809523808E-2</v>
      </c>
      <c r="E42" s="32">
        <f t="shared" ref="E42:E51" si="7">($A42-$A41)*(B41+B42)/2</f>
        <v>0.33796296296296297</v>
      </c>
      <c r="F42" s="32">
        <f t="shared" ref="F42:F49" si="8">($A42-$A41)*(C41+C42)/2</f>
        <v>0.1898148148148148</v>
      </c>
      <c r="G42" s="32">
        <f t="shared" ref="G42:G50" si="9">($A42-$A41)*(D41+D42)/2</f>
        <v>0.11574074074074073</v>
      </c>
      <c r="H42" s="4"/>
      <c r="I42" t="s">
        <v>112</v>
      </c>
      <c r="J42">
        <f>SUM(E48:E50)</f>
        <v>0</v>
      </c>
      <c r="K42">
        <f t="shared" ref="K42:L42" si="10">SUM(F48:F50)</f>
        <v>1.8788819875776397</v>
      </c>
      <c r="L42">
        <f t="shared" si="10"/>
        <v>0</v>
      </c>
    </row>
    <row r="43" spans="1:12" x14ac:dyDescent="0.25">
      <c r="A43" s="20">
        <v>44347</v>
      </c>
      <c r="B43" s="33">
        <f>B42+(B44-B42)/($A44-$A42)*($A43-$A42)</f>
        <v>4.7571900047147571E-2</v>
      </c>
      <c r="C43" s="33">
        <f>C42+(C44-C42)/($A44-$A42)*($A43-$A42)</f>
        <v>1.4285714285714284E-2</v>
      </c>
      <c r="D43" s="33">
        <f t="shared" ref="D43" si="11">D42+(D44-D42)/($A44-$A42)*($A43-$A42)</f>
        <v>2.7345591702027345E-2</v>
      </c>
      <c r="E43" s="32">
        <f t="shared" si="7"/>
        <v>0.16064356435643565</v>
      </c>
      <c r="F43" s="32">
        <f t="shared" si="8"/>
        <v>7.4999999999999997E-2</v>
      </c>
      <c r="G43" s="32">
        <f t="shared" si="9"/>
        <v>7.6732673267326718E-2</v>
      </c>
      <c r="H43" s="21"/>
      <c r="I43" t="s">
        <v>113</v>
      </c>
      <c r="J43">
        <f>SUM(E51:E52)</f>
        <v>0</v>
      </c>
      <c r="K43">
        <f t="shared" ref="K43:L43" si="12">SUM(F51:F52)</f>
        <v>3.0073072707343806</v>
      </c>
      <c r="L43">
        <f t="shared" si="12"/>
        <v>0.6470588235294118</v>
      </c>
    </row>
    <row r="44" spans="1:12" x14ac:dyDescent="0.25">
      <c r="A44" s="7">
        <v>44349</v>
      </c>
      <c r="B44" s="32">
        <v>3.9603960396039604E-2</v>
      </c>
      <c r="C44" s="32">
        <v>0</v>
      </c>
      <c r="D44" s="32">
        <v>2.9702970297029702E-2</v>
      </c>
      <c r="E44" s="32">
        <f t="shared" si="7"/>
        <v>8.7175860443187175E-2</v>
      </c>
      <c r="F44" s="32">
        <f t="shared" si="8"/>
        <v>1.4285714285714284E-2</v>
      </c>
      <c r="G44" s="32">
        <f t="shared" si="9"/>
        <v>5.7048561999057043E-2</v>
      </c>
      <c r="H44" s="4"/>
    </row>
    <row r="45" spans="1:12" x14ac:dyDescent="0.25">
      <c r="A45" s="7">
        <v>44358</v>
      </c>
      <c r="B45" s="32">
        <v>7.2727272727272724E-2</v>
      </c>
      <c r="C45" s="32">
        <v>0</v>
      </c>
      <c r="D45" s="32">
        <v>7.2727272727272724E-2</v>
      </c>
      <c r="E45" s="32">
        <f t="shared" si="7"/>
        <v>0.50549054905490554</v>
      </c>
      <c r="F45" s="32">
        <f t="shared" si="8"/>
        <v>0</v>
      </c>
      <c r="G45" s="32">
        <f>($A45-$A44)*(D44+D45)/2</f>
        <v>0.46093609360936094</v>
      </c>
      <c r="H45" s="4"/>
    </row>
    <row r="46" spans="1:12" x14ac:dyDescent="0.25">
      <c r="A46" s="7">
        <v>44372</v>
      </c>
      <c r="B46" s="32">
        <v>0</v>
      </c>
      <c r="C46" s="32">
        <v>0</v>
      </c>
      <c r="D46" s="32">
        <v>0</v>
      </c>
      <c r="E46" s="32">
        <f t="shared" si="7"/>
        <v>0.50909090909090904</v>
      </c>
      <c r="F46" s="32">
        <f t="shared" si="8"/>
        <v>0</v>
      </c>
      <c r="G46" s="32">
        <f t="shared" si="9"/>
        <v>0.50909090909090904</v>
      </c>
      <c r="H46" s="4"/>
      <c r="I46" s="7"/>
      <c r="J46" s="4"/>
      <c r="K46" s="4"/>
      <c r="L46" s="4"/>
    </row>
    <row r="47" spans="1:12" x14ac:dyDescent="0.25">
      <c r="A47" s="20">
        <v>44377</v>
      </c>
      <c r="B47" s="33">
        <f>B46+(B48-B46)/($A48-$A46)*($A47-$A46)</f>
        <v>0</v>
      </c>
      <c r="C47" s="33">
        <f>C46+(C48-C46)/($A48-$A46)*($A47-$A46)</f>
        <v>0</v>
      </c>
      <c r="D47" s="33">
        <f t="shared" ref="D47" si="13">D46+(D48-D46)/($A48-$A46)*($A47-$A46)</f>
        <v>0</v>
      </c>
      <c r="E47" s="32">
        <f t="shared" si="7"/>
        <v>0</v>
      </c>
      <c r="F47" s="32">
        <f t="shared" si="8"/>
        <v>0</v>
      </c>
      <c r="G47" s="32">
        <f t="shared" si="9"/>
        <v>0</v>
      </c>
      <c r="H47" s="21"/>
      <c r="I47" s="7"/>
      <c r="J47" s="4"/>
      <c r="K47" s="4"/>
      <c r="L47" s="4"/>
    </row>
    <row r="48" spans="1:12" x14ac:dyDescent="0.25">
      <c r="A48" s="7">
        <v>44379</v>
      </c>
      <c r="B48" s="32">
        <v>0</v>
      </c>
      <c r="C48" s="32">
        <v>0</v>
      </c>
      <c r="D48" s="32">
        <v>0</v>
      </c>
      <c r="E48" s="32">
        <f t="shared" si="7"/>
        <v>0</v>
      </c>
      <c r="F48" s="32">
        <f t="shared" si="8"/>
        <v>0</v>
      </c>
      <c r="G48" s="32">
        <f>($A48-$A47)*(D47+D48)/2</f>
        <v>0</v>
      </c>
      <c r="H48" s="4"/>
      <c r="I48" s="7"/>
      <c r="J48" s="4"/>
      <c r="K48" s="4"/>
      <c r="L48" s="4"/>
    </row>
    <row r="49" spans="1:12" x14ac:dyDescent="0.25">
      <c r="A49" s="7">
        <v>44386</v>
      </c>
      <c r="B49" s="32">
        <v>0</v>
      </c>
      <c r="C49" s="32">
        <v>0</v>
      </c>
      <c r="D49" s="32">
        <v>0</v>
      </c>
      <c r="E49" s="32">
        <f t="shared" si="7"/>
        <v>0</v>
      </c>
      <c r="F49" s="32">
        <f t="shared" si="8"/>
        <v>0</v>
      </c>
      <c r="G49" s="32">
        <f t="shared" si="9"/>
        <v>0</v>
      </c>
      <c r="H49" s="4"/>
      <c r="I49" s="7"/>
      <c r="J49" s="4"/>
      <c r="K49" s="4"/>
      <c r="L49" s="4"/>
    </row>
    <row r="50" spans="1:12" x14ac:dyDescent="0.25">
      <c r="A50" s="29">
        <v>44408</v>
      </c>
      <c r="B50" s="34">
        <f>B49+(B51-B49)/($A51-$A49)*($A50-$A49)</f>
        <v>0</v>
      </c>
      <c r="C50" s="34">
        <f>C49+(C51-C49)/($A51-$A49)*($A50-$A49)</f>
        <v>0.17080745341614906</v>
      </c>
      <c r="D50" s="34">
        <f t="shared" ref="D50" si="14">D49+(D51-D49)/($A51-$A49)*($A50-$A49)</f>
        <v>0</v>
      </c>
      <c r="E50" s="32">
        <f t="shared" si="7"/>
        <v>0</v>
      </c>
      <c r="F50" s="32">
        <f t="shared" ref="F50:F52" si="15">($A50-$A49)*(C49+C50)/2</f>
        <v>1.8788819875776397</v>
      </c>
      <c r="G50" s="36">
        <f t="shared" si="9"/>
        <v>0</v>
      </c>
      <c r="H50" s="21"/>
      <c r="I50" s="7"/>
      <c r="J50" s="4"/>
      <c r="K50" s="4"/>
      <c r="L50" s="4"/>
    </row>
    <row r="51" spans="1:12" x14ac:dyDescent="0.25">
      <c r="A51" s="7">
        <v>44414</v>
      </c>
      <c r="B51" s="32">
        <v>0</v>
      </c>
      <c r="C51" s="32">
        <v>0.21739130434782608</v>
      </c>
      <c r="D51" s="32">
        <v>0</v>
      </c>
      <c r="E51" s="32">
        <f t="shared" si="7"/>
        <v>0</v>
      </c>
      <c r="F51" s="32">
        <f t="shared" si="15"/>
        <v>1.1645962732919255</v>
      </c>
      <c r="G51" s="32">
        <f>($A51-$A50)*(D50+D51)/2</f>
        <v>0</v>
      </c>
      <c r="H51" s="4"/>
      <c r="I51" s="7"/>
      <c r="J51" s="4"/>
      <c r="K51" s="4"/>
      <c r="L51" s="4"/>
    </row>
    <row r="52" spans="1:12" x14ac:dyDescent="0.25">
      <c r="A52" s="7">
        <v>44425</v>
      </c>
      <c r="B52" s="32">
        <v>0</v>
      </c>
      <c r="C52" s="32">
        <v>0.11764705882352941</v>
      </c>
      <c r="D52" s="32">
        <v>0.11764705882352941</v>
      </c>
      <c r="E52" s="32">
        <f>($A52-$A51)*(B51+B52)/2</f>
        <v>0</v>
      </c>
      <c r="F52" s="32">
        <f t="shared" si="15"/>
        <v>1.8427109974424551</v>
      </c>
      <c r="G52" s="32">
        <f>($A52-$A51)*(D51+D52)/2</f>
        <v>0.6470588235294118</v>
      </c>
      <c r="H52" s="4"/>
      <c r="I52" s="7"/>
      <c r="J52" s="4"/>
      <c r="K52" s="4"/>
      <c r="L52" s="4"/>
    </row>
    <row r="53" spans="1:12" x14ac:dyDescent="0.25">
      <c r="I53" s="7"/>
      <c r="J53" s="4"/>
      <c r="K53" s="4"/>
      <c r="L53" s="4"/>
    </row>
    <row r="54" spans="1:12" x14ac:dyDescent="0.25">
      <c r="A54" t="s">
        <v>206</v>
      </c>
      <c r="I54" s="7"/>
      <c r="J54" s="4"/>
      <c r="K54" s="4"/>
      <c r="L54" s="4"/>
    </row>
    <row r="55" spans="1:12" x14ac:dyDescent="0.25">
      <c r="I55" s="7"/>
      <c r="J55" s="4"/>
      <c r="K55" s="4"/>
      <c r="L55" s="4"/>
    </row>
    <row r="56" spans="1:12" x14ac:dyDescent="0.25">
      <c r="A56" t="s">
        <v>107</v>
      </c>
    </row>
    <row r="57" spans="1:12" x14ac:dyDescent="0.25">
      <c r="A57" t="s">
        <v>108</v>
      </c>
    </row>
    <row r="58" spans="1:12" x14ac:dyDescent="0.25">
      <c r="B58" t="s">
        <v>109</v>
      </c>
      <c r="C58" t="s">
        <v>212</v>
      </c>
    </row>
    <row r="62" spans="1:12" x14ac:dyDescent="0.25">
      <c r="A62" s="6" t="s">
        <v>116</v>
      </c>
    </row>
    <row r="64" spans="1:12" ht="190.5" x14ac:dyDescent="0.25">
      <c r="A64" s="17" t="s">
        <v>2</v>
      </c>
      <c r="B64" s="17" t="s">
        <v>45</v>
      </c>
      <c r="C64" s="17" t="s">
        <v>130</v>
      </c>
      <c r="D64" s="17" t="s">
        <v>47</v>
      </c>
      <c r="E64" s="17" t="s">
        <v>51</v>
      </c>
      <c r="F64" s="17" t="s">
        <v>55</v>
      </c>
      <c r="G64" s="17" t="s">
        <v>58</v>
      </c>
      <c r="H64" s="18" t="s">
        <v>118</v>
      </c>
      <c r="I64" s="18" t="s">
        <v>208</v>
      </c>
      <c r="J64" s="18" t="s">
        <v>214</v>
      </c>
    </row>
    <row r="65" spans="1:10" x14ac:dyDescent="0.25">
      <c r="A65" s="7">
        <v>44323</v>
      </c>
      <c r="B65" s="4" t="s">
        <v>117</v>
      </c>
      <c r="C65" s="4"/>
      <c r="D65" s="4"/>
      <c r="E65" s="4"/>
      <c r="F65" s="4"/>
      <c r="G65" s="4"/>
      <c r="H65" s="4">
        <v>100</v>
      </c>
      <c r="I65">
        <v>0.61</v>
      </c>
      <c r="J65">
        <v>2.8332133440562162E-2</v>
      </c>
    </row>
    <row r="66" spans="1:10" x14ac:dyDescent="0.25">
      <c r="A66" s="7">
        <v>44337</v>
      </c>
      <c r="B66" s="4" t="s">
        <v>117</v>
      </c>
      <c r="C66" s="4"/>
      <c r="D66" s="4"/>
      <c r="E66" s="4"/>
      <c r="F66" s="4"/>
      <c r="G66" s="4"/>
      <c r="H66" s="4">
        <v>108</v>
      </c>
      <c r="I66">
        <v>0.34259259259259262</v>
      </c>
      <c r="J66">
        <v>1.9254088348887369E-2</v>
      </c>
    </row>
    <row r="67" spans="1:10" x14ac:dyDescent="0.25">
      <c r="A67" s="7">
        <v>44344</v>
      </c>
      <c r="B67" s="4" t="s">
        <v>117</v>
      </c>
      <c r="C67" s="4"/>
      <c r="D67" s="4"/>
      <c r="E67" s="4"/>
      <c r="F67" s="4"/>
      <c r="G67" s="4"/>
      <c r="H67" s="4">
        <v>84</v>
      </c>
      <c r="I67">
        <v>0.41666666666666669</v>
      </c>
      <c r="J67">
        <v>2.8546372295218697E-2</v>
      </c>
    </row>
    <row r="68" spans="1:10" x14ac:dyDescent="0.25">
      <c r="A68" s="7">
        <v>44349</v>
      </c>
      <c r="B68" s="4"/>
      <c r="C68" s="4" t="s">
        <v>117</v>
      </c>
      <c r="D68" s="4"/>
      <c r="E68" s="4"/>
      <c r="F68" s="4"/>
      <c r="G68" s="4"/>
      <c r="H68" s="4">
        <v>94</v>
      </c>
      <c r="I68">
        <v>0.44680851063829785</v>
      </c>
      <c r="J68">
        <v>2.1754698785507124E-2</v>
      </c>
    </row>
    <row r="69" spans="1:10" x14ac:dyDescent="0.25">
      <c r="A69" s="7">
        <v>44358</v>
      </c>
      <c r="B69" s="4"/>
      <c r="C69" s="4" t="s">
        <v>117</v>
      </c>
      <c r="D69" s="4"/>
      <c r="E69" s="4"/>
      <c r="F69" s="4"/>
      <c r="G69" s="4"/>
      <c r="H69" s="4">
        <v>55</v>
      </c>
      <c r="I69">
        <v>0.34545454545454546</v>
      </c>
      <c r="J69">
        <v>3.9949537769749445E-2</v>
      </c>
    </row>
    <row r="70" spans="1:10" x14ac:dyDescent="0.25">
      <c r="A70" s="7">
        <v>44372</v>
      </c>
      <c r="B70" s="4"/>
      <c r="C70" s="4"/>
      <c r="D70" s="4" t="s">
        <v>117</v>
      </c>
      <c r="E70" s="4"/>
      <c r="F70" s="4"/>
      <c r="G70" s="4"/>
      <c r="H70" s="4">
        <v>30</v>
      </c>
      <c r="I70">
        <v>0.16666666666666666</v>
      </c>
      <c r="J70">
        <v>0</v>
      </c>
    </row>
    <row r="71" spans="1:10" x14ac:dyDescent="0.25">
      <c r="A71" s="7">
        <v>44379</v>
      </c>
      <c r="B71" s="4"/>
      <c r="C71" s="4"/>
      <c r="D71" s="4"/>
      <c r="E71" s="4" t="s">
        <v>117</v>
      </c>
      <c r="F71" s="4"/>
      <c r="G71" s="4"/>
      <c r="H71" s="4">
        <v>4</v>
      </c>
      <c r="I71">
        <v>0</v>
      </c>
      <c r="J71">
        <v>0</v>
      </c>
    </row>
    <row r="72" spans="1:10" x14ac:dyDescent="0.25">
      <c r="A72" s="7">
        <v>44386</v>
      </c>
      <c r="B72" s="4"/>
      <c r="C72" s="4"/>
      <c r="D72" s="4"/>
      <c r="E72" s="4"/>
      <c r="F72" s="4" t="s">
        <v>117</v>
      </c>
      <c r="G72" s="4"/>
      <c r="H72" s="4">
        <v>2</v>
      </c>
      <c r="I72">
        <v>0</v>
      </c>
      <c r="J72">
        <v>0</v>
      </c>
    </row>
    <row r="73" spans="1:10" x14ac:dyDescent="0.25">
      <c r="A73" s="7">
        <v>44414</v>
      </c>
      <c r="B73" s="4"/>
      <c r="C73" s="4"/>
      <c r="D73" s="4"/>
      <c r="E73" s="4"/>
      <c r="F73" s="4"/>
      <c r="G73" s="4" t="s">
        <v>117</v>
      </c>
      <c r="H73" s="4">
        <v>23</v>
      </c>
      <c r="I73">
        <v>0.17391304347826086</v>
      </c>
      <c r="J73">
        <v>0.10425631620862481</v>
      </c>
    </row>
    <row r="74" spans="1:10" x14ac:dyDescent="0.25">
      <c r="A74" s="7">
        <v>44425</v>
      </c>
      <c r="B74" s="4"/>
      <c r="C74" s="4"/>
      <c r="D74" s="4"/>
      <c r="E74" s="4"/>
      <c r="F74" s="4"/>
      <c r="G74" s="4" t="s">
        <v>117</v>
      </c>
      <c r="H74" s="4">
        <v>17</v>
      </c>
      <c r="I74">
        <v>0.47058823529411764</v>
      </c>
      <c r="J74">
        <v>0.12924850454918937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13" workbookViewId="0">
      <selection activeCell="N29" sqref="N29"/>
    </sheetView>
  </sheetViews>
  <sheetFormatPr baseColWidth="10" defaultRowHeight="15" x14ac:dyDescent="0.25"/>
  <cols>
    <col min="2" max="2" width="11.85546875" customWidth="1"/>
    <col min="9" max="9" width="13.42578125" customWidth="1"/>
  </cols>
  <sheetData>
    <row r="1" spans="1:12" x14ac:dyDescent="0.25">
      <c r="A1" s="6" t="s">
        <v>83</v>
      </c>
    </row>
    <row r="4" spans="1:12" x14ac:dyDescent="0.25">
      <c r="A4" s="12" t="s">
        <v>119</v>
      </c>
    </row>
    <row r="5" spans="1:12" x14ac:dyDescent="0.25">
      <c r="A5" s="6" t="s">
        <v>84</v>
      </c>
      <c r="B5" t="s">
        <v>120</v>
      </c>
    </row>
    <row r="7" spans="1:12" x14ac:dyDescent="0.25">
      <c r="A7" s="6" t="s">
        <v>87</v>
      </c>
      <c r="C7" t="s">
        <v>121</v>
      </c>
    </row>
    <row r="8" spans="1:12" x14ac:dyDescent="0.25">
      <c r="C8" t="s">
        <v>122</v>
      </c>
    </row>
    <row r="9" spans="1:12" x14ac:dyDescent="0.25">
      <c r="C9" t="s">
        <v>94</v>
      </c>
    </row>
    <row r="11" spans="1:12" s="19" customFormat="1" ht="114.75" x14ac:dyDescent="0.25">
      <c r="A11" s="19" t="s">
        <v>101</v>
      </c>
      <c r="B11" s="19" t="s">
        <v>225</v>
      </c>
      <c r="C11" s="19" t="s">
        <v>224</v>
      </c>
      <c r="D11" s="19" t="s">
        <v>124</v>
      </c>
      <c r="E11" s="19" t="s">
        <v>226</v>
      </c>
      <c r="F11" s="19" t="s">
        <v>123</v>
      </c>
      <c r="G11" s="19" t="s">
        <v>97</v>
      </c>
      <c r="H11" s="19" t="s">
        <v>133</v>
      </c>
    </row>
    <row r="12" spans="1:12" x14ac:dyDescent="0.25">
      <c r="A12" s="7">
        <v>44323</v>
      </c>
      <c r="F12" s="4"/>
      <c r="G12" s="4"/>
      <c r="H12" s="4">
        <v>0</v>
      </c>
      <c r="I12" s="4"/>
      <c r="J12" s="4"/>
    </row>
    <row r="13" spans="1:12" x14ac:dyDescent="0.25">
      <c r="A13" s="7">
        <v>44337</v>
      </c>
      <c r="F13" s="4"/>
      <c r="G13" s="4"/>
      <c r="H13" s="4">
        <v>0</v>
      </c>
      <c r="I13" s="4"/>
      <c r="J13" s="4"/>
    </row>
    <row r="14" spans="1:12" x14ac:dyDescent="0.25">
      <c r="A14" s="7">
        <v>44344</v>
      </c>
      <c r="B14">
        <f t="shared" ref="B14:B21" si="0">D14/H14</f>
        <v>0</v>
      </c>
      <c r="C14">
        <f t="shared" ref="C14:C21" si="1">E14/H14</f>
        <v>0</v>
      </c>
      <c r="D14">
        <f t="shared" ref="D14:D21" si="2">LN(F14+1)</f>
        <v>0</v>
      </c>
      <c r="E14">
        <f t="shared" ref="E14:E21" si="3">LN(G14+1)</f>
        <v>0</v>
      </c>
      <c r="F14" s="4">
        <v>0</v>
      </c>
      <c r="G14" s="4">
        <v>0</v>
      </c>
      <c r="H14" s="4">
        <v>15</v>
      </c>
      <c r="I14" s="4"/>
      <c r="J14" s="4"/>
    </row>
    <row r="15" spans="1:12" x14ac:dyDescent="0.25">
      <c r="A15" s="7">
        <v>44349</v>
      </c>
      <c r="B15">
        <f t="shared" si="0"/>
        <v>3.4657359027997263E-2</v>
      </c>
      <c r="C15">
        <f t="shared" si="1"/>
        <v>1.7328679513998631E-2</v>
      </c>
      <c r="D15">
        <f t="shared" si="2"/>
        <v>1.3862943611198906</v>
      </c>
      <c r="E15">
        <f t="shared" si="3"/>
        <v>0.69314718055994529</v>
      </c>
      <c r="F15" s="4">
        <v>3</v>
      </c>
      <c r="G15" s="4">
        <v>1</v>
      </c>
      <c r="H15" s="4">
        <v>40</v>
      </c>
      <c r="I15" s="4"/>
      <c r="J15" s="4"/>
      <c r="K15" s="4"/>
    </row>
    <row r="16" spans="1:12" x14ac:dyDescent="0.25">
      <c r="A16" s="7">
        <v>44358</v>
      </c>
      <c r="B16">
        <f t="shared" si="0"/>
        <v>4.6209812037329684E-2</v>
      </c>
      <c r="C16">
        <f t="shared" si="1"/>
        <v>0</v>
      </c>
      <c r="D16">
        <f t="shared" si="2"/>
        <v>1.3862943611198906</v>
      </c>
      <c r="E16">
        <f t="shared" si="3"/>
        <v>0</v>
      </c>
      <c r="F16" s="4">
        <v>3</v>
      </c>
      <c r="G16" s="4">
        <v>0</v>
      </c>
      <c r="H16" s="4">
        <v>30</v>
      </c>
      <c r="I16" s="4"/>
      <c r="J16" s="4"/>
      <c r="K16" s="4"/>
      <c r="L16" s="4"/>
    </row>
    <row r="17" spans="1:12" x14ac:dyDescent="0.25">
      <c r="A17" s="7">
        <v>44372</v>
      </c>
      <c r="B17">
        <f t="shared" si="0"/>
        <v>0.10466295877245663</v>
      </c>
      <c r="C17">
        <f t="shared" si="1"/>
        <v>0.11658860715734258</v>
      </c>
      <c r="D17">
        <f t="shared" si="2"/>
        <v>2.3025850929940459</v>
      </c>
      <c r="E17">
        <f t="shared" si="3"/>
        <v>2.5649493574615367</v>
      </c>
      <c r="F17" s="4">
        <v>9</v>
      </c>
      <c r="G17" s="4">
        <v>12</v>
      </c>
      <c r="H17" s="4">
        <v>22</v>
      </c>
      <c r="I17" s="4"/>
      <c r="J17" s="4"/>
      <c r="K17" s="4"/>
      <c r="L17" s="4"/>
    </row>
    <row r="18" spans="1:12" x14ac:dyDescent="0.25">
      <c r="A18" s="7">
        <v>44379</v>
      </c>
      <c r="B18">
        <f t="shared" si="0"/>
        <v>0.29451087665300729</v>
      </c>
      <c r="C18">
        <f t="shared" si="1"/>
        <v>0.13782765147908116</v>
      </c>
      <c r="D18">
        <f t="shared" si="2"/>
        <v>3.8286413964890951</v>
      </c>
      <c r="E18">
        <f t="shared" si="3"/>
        <v>1.791759469228055</v>
      </c>
      <c r="F18" s="4">
        <v>45</v>
      </c>
      <c r="G18" s="4">
        <v>5</v>
      </c>
      <c r="H18" s="4">
        <v>13</v>
      </c>
      <c r="I18" s="4"/>
      <c r="J18" s="4"/>
      <c r="K18" s="4"/>
      <c r="L18" s="4"/>
    </row>
    <row r="19" spans="1:12" x14ac:dyDescent="0.25">
      <c r="A19" s="7">
        <v>44386</v>
      </c>
      <c r="B19">
        <f t="shared" si="0"/>
        <v>0.2634162479054285</v>
      </c>
      <c r="C19">
        <f t="shared" si="1"/>
        <v>0.11945063128187033</v>
      </c>
      <c r="D19">
        <f t="shared" si="2"/>
        <v>3.9512437185814275</v>
      </c>
      <c r="E19">
        <f t="shared" si="3"/>
        <v>1.791759469228055</v>
      </c>
      <c r="F19" s="4">
        <v>51</v>
      </c>
      <c r="G19" s="4">
        <v>5</v>
      </c>
      <c r="H19" s="4">
        <v>15</v>
      </c>
      <c r="I19" s="4"/>
      <c r="J19" s="4"/>
      <c r="K19" s="4"/>
      <c r="L19" s="4"/>
    </row>
    <row r="20" spans="1:12" x14ac:dyDescent="0.25">
      <c r="A20" s="7">
        <v>44414</v>
      </c>
      <c r="B20">
        <f t="shared" si="0"/>
        <v>0</v>
      </c>
      <c r="C20">
        <f t="shared" si="1"/>
        <v>0</v>
      </c>
      <c r="D20">
        <f t="shared" si="2"/>
        <v>0</v>
      </c>
      <c r="E20">
        <f t="shared" si="3"/>
        <v>0</v>
      </c>
      <c r="F20" s="4">
        <v>0</v>
      </c>
      <c r="G20" s="4">
        <v>0</v>
      </c>
      <c r="H20" s="4">
        <v>16</v>
      </c>
      <c r="I20" s="4"/>
      <c r="J20" s="4"/>
      <c r="K20" s="7"/>
      <c r="L20" s="4"/>
    </row>
    <row r="21" spans="1:12" x14ac:dyDescent="0.25">
      <c r="A21" s="7">
        <v>44425</v>
      </c>
      <c r="B21">
        <f t="shared" si="0"/>
        <v>0</v>
      </c>
      <c r="C21">
        <f t="shared" si="1"/>
        <v>0</v>
      </c>
      <c r="D21">
        <f t="shared" si="2"/>
        <v>0</v>
      </c>
      <c r="E21">
        <f t="shared" si="3"/>
        <v>0</v>
      </c>
      <c r="F21" s="4">
        <v>0</v>
      </c>
      <c r="G21" s="4">
        <v>0</v>
      </c>
      <c r="H21" s="4">
        <v>15</v>
      </c>
      <c r="I21" s="4"/>
      <c r="J21" s="4"/>
      <c r="K21" s="7"/>
      <c r="L21" s="4"/>
    </row>
    <row r="22" spans="1:12" x14ac:dyDescent="0.25">
      <c r="I22" s="7"/>
    </row>
    <row r="38" spans="1:10" x14ac:dyDescent="0.25">
      <c r="A38" t="s">
        <v>126</v>
      </c>
    </row>
    <row r="39" spans="1:10" x14ac:dyDescent="0.25">
      <c r="A39" t="s">
        <v>127</v>
      </c>
    </row>
    <row r="44" spans="1:10" x14ac:dyDescent="0.25">
      <c r="A44" s="6" t="s">
        <v>128</v>
      </c>
    </row>
    <row r="46" spans="1:10" ht="153" x14ac:dyDescent="0.25">
      <c r="A46" s="17" t="s">
        <v>209</v>
      </c>
      <c r="B46" s="17" t="s">
        <v>45</v>
      </c>
      <c r="C46" s="17" t="s">
        <v>131</v>
      </c>
      <c r="D46" s="17" t="s">
        <v>47</v>
      </c>
      <c r="E46" s="17" t="s">
        <v>51</v>
      </c>
      <c r="F46" s="17" t="s">
        <v>55</v>
      </c>
      <c r="G46" s="17" t="s">
        <v>58</v>
      </c>
      <c r="H46" s="18" t="s">
        <v>132</v>
      </c>
      <c r="I46" s="18" t="s">
        <v>224</v>
      </c>
      <c r="J46" s="19"/>
    </row>
    <row r="47" spans="1:10" x14ac:dyDescent="0.25">
      <c r="A47" s="7">
        <v>44323</v>
      </c>
      <c r="B47" s="4" t="s">
        <v>117</v>
      </c>
      <c r="C47" s="4"/>
      <c r="D47" s="4"/>
      <c r="E47" s="4"/>
      <c r="F47" s="4"/>
      <c r="G47" s="4"/>
      <c r="H47" t="e">
        <v>#DIV/0!</v>
      </c>
    </row>
    <row r="48" spans="1:10" x14ac:dyDescent="0.25">
      <c r="A48" s="7">
        <v>44337</v>
      </c>
      <c r="B48" s="4" t="s">
        <v>117</v>
      </c>
      <c r="C48" s="4"/>
      <c r="D48" s="4"/>
      <c r="E48" s="4"/>
      <c r="F48" s="4"/>
      <c r="G48" s="4"/>
      <c r="H48" t="e">
        <v>#DIV/0!</v>
      </c>
    </row>
    <row r="49" spans="1:9" x14ac:dyDescent="0.25">
      <c r="A49" s="7">
        <v>44344</v>
      </c>
      <c r="B49" s="4" t="s">
        <v>117</v>
      </c>
      <c r="C49" s="4"/>
      <c r="D49" s="4"/>
      <c r="E49" s="4"/>
      <c r="F49" s="4"/>
      <c r="G49" s="4"/>
      <c r="H49">
        <v>0</v>
      </c>
      <c r="I49">
        <v>0</v>
      </c>
    </row>
    <row r="50" spans="1:9" x14ac:dyDescent="0.25">
      <c r="A50" s="7">
        <v>44349</v>
      </c>
      <c r="B50" s="4"/>
      <c r="C50" s="4" t="s">
        <v>117</v>
      </c>
      <c r="D50" s="4"/>
      <c r="E50" s="4"/>
      <c r="F50" s="4"/>
      <c r="G50" s="4"/>
      <c r="H50">
        <v>3.4657359027997263E-2</v>
      </c>
      <c r="I50">
        <v>1.7328679513998631E-2</v>
      </c>
    </row>
    <row r="51" spans="1:9" x14ac:dyDescent="0.25">
      <c r="A51" s="7">
        <v>44358</v>
      </c>
      <c r="B51" s="4"/>
      <c r="C51" s="4" t="s">
        <v>117</v>
      </c>
      <c r="D51" s="4"/>
      <c r="E51" s="4"/>
      <c r="F51" s="4"/>
      <c r="G51" s="4"/>
      <c r="H51">
        <v>4.6209812037329684E-2</v>
      </c>
      <c r="I51">
        <v>0</v>
      </c>
    </row>
    <row r="52" spans="1:9" x14ac:dyDescent="0.25">
      <c r="A52" s="7">
        <v>44372</v>
      </c>
      <c r="B52" s="4"/>
      <c r="C52" s="4"/>
      <c r="D52" s="4" t="s">
        <v>117</v>
      </c>
      <c r="E52" s="4"/>
      <c r="F52" s="4"/>
      <c r="G52" s="4"/>
      <c r="H52">
        <v>0.10466295877245663</v>
      </c>
      <c r="I52">
        <v>0.11658860715734258</v>
      </c>
    </row>
    <row r="53" spans="1:9" x14ac:dyDescent="0.25">
      <c r="A53" s="7">
        <v>44379</v>
      </c>
      <c r="B53" s="4"/>
      <c r="C53" s="4"/>
      <c r="D53" s="4"/>
      <c r="E53" s="4" t="s">
        <v>117</v>
      </c>
      <c r="F53" s="4"/>
      <c r="G53" s="4"/>
      <c r="H53">
        <v>0.29451087665300729</v>
      </c>
      <c r="I53">
        <v>0.13782765147908116</v>
      </c>
    </row>
    <row r="54" spans="1:9" x14ac:dyDescent="0.25">
      <c r="A54" s="7">
        <v>44386</v>
      </c>
      <c r="B54" s="4"/>
      <c r="C54" s="4"/>
      <c r="D54" s="4"/>
      <c r="E54" s="4"/>
      <c r="F54" s="4" t="s">
        <v>117</v>
      </c>
      <c r="G54" s="4"/>
      <c r="H54">
        <v>0.2634162479054285</v>
      </c>
      <c r="I54">
        <v>0.11945063128187033</v>
      </c>
    </row>
    <row r="55" spans="1:9" x14ac:dyDescent="0.25">
      <c r="A55" s="7">
        <v>44414</v>
      </c>
      <c r="B55" s="4"/>
      <c r="C55" s="4"/>
      <c r="D55" s="4"/>
      <c r="E55" s="4"/>
      <c r="F55" s="4"/>
      <c r="G55" s="4" t="s">
        <v>117</v>
      </c>
      <c r="H55">
        <v>0</v>
      </c>
      <c r="I55">
        <v>0</v>
      </c>
    </row>
    <row r="56" spans="1:9" x14ac:dyDescent="0.25">
      <c r="A56" s="7">
        <v>44425</v>
      </c>
      <c r="B56" s="4"/>
      <c r="C56" s="4"/>
      <c r="D56" s="4"/>
      <c r="E56" s="4"/>
      <c r="F56" s="4"/>
      <c r="G56" s="4" t="s">
        <v>117</v>
      </c>
      <c r="H56">
        <v>0</v>
      </c>
      <c r="I56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TCD</vt:lpstr>
      <vt:lpstr>Données_brutes</vt:lpstr>
      <vt:lpstr>Etude généralité</vt:lpstr>
      <vt:lpstr>Méthode d'observation</vt:lpstr>
      <vt:lpstr>Etude puceron</vt:lpstr>
      <vt:lpstr>Etude thrips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FERRE</dc:creator>
  <cp:lastModifiedBy>Alain FERRE</cp:lastModifiedBy>
  <cp:lastPrinted>2021-08-26T09:55:57Z</cp:lastPrinted>
  <dcterms:created xsi:type="dcterms:W3CDTF">2021-05-28T09:42:36Z</dcterms:created>
  <dcterms:modified xsi:type="dcterms:W3CDTF">2022-02-22T12:42:57Z</dcterms:modified>
</cp:coreProperties>
</file>